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77" activeTab="1"/>
  </bookViews>
  <sheets>
    <sheet name="personal" sheetId="1" r:id="rId1"/>
    <sheet name="materiale" sheetId="2" r:id="rId2"/>
    <sheet name="proiecte" sheetId="3" r:id="rId3"/>
    <sheet name="despagubiri" sheetId="4" r:id="rId4"/>
    <sheet name="FRDS proiecte 56.35" sheetId="5" r:id="rId5"/>
    <sheet name="FRDS proiecte 56.37" sheetId="6" r:id="rId6"/>
    <sheet name="Sheet1" sheetId="7" r:id="rId7"/>
  </sheets>
  <definedNames>
    <definedName name="_xlnm.Print_Area" localSheetId="0">'personal'!$D$1:$H$77</definedName>
  </definedNames>
  <calcPr fullCalcOnLoad="1"/>
</workbook>
</file>

<file path=xl/sharedStrings.xml><?xml version="1.0" encoding="utf-8"?>
<sst xmlns="http://schemas.openxmlformats.org/spreadsheetml/2006/main" count="378" uniqueCount="245">
  <si>
    <t>GARDA FORESTIERA CLUJ</t>
  </si>
  <si>
    <t xml:space="preserve">CAP 83 01 "AGRICULTURA,SILVICULTURA, PISCICULTURA SI VANATOARE" </t>
  </si>
  <si>
    <t>TITL. 10 "CHELTUIELI DE PERSONAL"</t>
  </si>
  <si>
    <t>Executie bugetara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</si>
  <si>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</si>
  <si>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</si>
  <si>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</si>
  <si>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</si>
  <si>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</si>
  <si>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</si>
  <si>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</si>
  <si>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Subtotal 10.01.06</t>
  </si>
  <si>
    <t>10.01.06</t>
  </si>
  <si>
    <t>Subtotal 10.01.12</t>
  </si>
  <si>
    <t>10.01.12</t>
  </si>
  <si>
    <t>Total 10.01.12</t>
  </si>
  <si>
    <t>Subtotal 10.01.13</t>
  </si>
  <si>
    <t>10.01.13</t>
  </si>
  <si>
    <t>Subtotal 10.01.30</t>
  </si>
  <si>
    <t>Intocmit</t>
  </si>
  <si>
    <t>Avizat</t>
  </si>
  <si>
    <t>Grosan Daniel</t>
  </si>
  <si>
    <t>Micu Katinka</t>
  </si>
  <si>
    <t>Sef serv .Financiar-contabil</t>
  </si>
  <si>
    <t>CAP 83 01 "AGRICULTURA,SILVICULTURA, PISCICULTURA SI VANATOARE"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</si>
  <si>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</si>
  <si>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</si>
  <si>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</si>
  <si>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</si>
  <si>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</si>
  <si>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</si>
  <si>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furnituri</t>
  </si>
  <si>
    <t>Total 20.01.01</t>
  </si>
  <si>
    <t>energie sediu</t>
  </si>
  <si>
    <t>Directia Silvica BN</t>
  </si>
  <si>
    <t>energie GFJ BN</t>
  </si>
  <si>
    <t>Total 20.01.03</t>
  </si>
  <si>
    <t>Total 20.01.04</t>
  </si>
  <si>
    <t>CEC</t>
  </si>
  <si>
    <t>Total 20.01.05</t>
  </si>
  <si>
    <t>Telecom Romania Mobile SA</t>
  </si>
  <si>
    <t>serv telefon</t>
  </si>
  <si>
    <t>Ridicare numerar  postale</t>
  </si>
  <si>
    <t>Telecom Romania Communication</t>
  </si>
  <si>
    <t>Raiffeisen Bank</t>
  </si>
  <si>
    <t>alimentare cont decont postale</t>
  </si>
  <si>
    <t>Total 20.01.08</t>
  </si>
  <si>
    <t>CTCE Piatra-Neamt</t>
  </si>
  <si>
    <t>actualiz Legis</t>
  </si>
  <si>
    <t>Sammills Distribution SRL</t>
  </si>
  <si>
    <t>salubritate sediu</t>
  </si>
  <si>
    <t>Galano Prest SRL</t>
  </si>
  <si>
    <t>curatenie sediu</t>
  </si>
  <si>
    <t>Madeea Team SRL</t>
  </si>
  <si>
    <t>curatenie GFJ MM</t>
  </si>
  <si>
    <t>Total 20.01.09</t>
  </si>
  <si>
    <t>Total 20.01.30</t>
  </si>
  <si>
    <t>Total 20.06.01</t>
  </si>
  <si>
    <t>Total 20.25</t>
  </si>
  <si>
    <t>chirie GFJ MM</t>
  </si>
  <si>
    <t>Josan Calin</t>
  </si>
  <si>
    <t>chirie GFJ Alba</t>
  </si>
  <si>
    <t>Total 20.30.04</t>
  </si>
  <si>
    <t>CAP 83 01 "AGRICULTURA,SILVICULTURA, PISCICULTURA SI VANATOARE" TITL. 55 "Alte transferuri"</t>
  </si>
  <si>
    <t>Subtotal</t>
  </si>
  <si>
    <t>CAP 83 01 "AGRICULTURA,SILVICULTURA, PISCICULTURA SI VANATOARE" TITL. 59 "Alte cheltuieli"</t>
  </si>
  <si>
    <t>Supremoffice</t>
  </si>
  <si>
    <t>Total 20.01.02</t>
  </si>
  <si>
    <t>Subtotal 10.03.07</t>
  </si>
  <si>
    <t>CAM</t>
  </si>
  <si>
    <t>fond pensii facultativ</t>
  </si>
  <si>
    <t>Subtotal 10.01.17</t>
  </si>
  <si>
    <t>Libra Internet Bank(creanta ipotecata)</t>
  </si>
  <si>
    <t>intretinere sediu</t>
  </si>
  <si>
    <t>Total 20.01.06</t>
  </si>
  <si>
    <t>Netrom Holding</t>
  </si>
  <si>
    <t>OMV Petrom Marketing SRL</t>
  </si>
  <si>
    <t>Manoprinting Sistem</t>
  </si>
  <si>
    <t>apa GFJ BN</t>
  </si>
  <si>
    <t>Total 20.02</t>
  </si>
  <si>
    <t>chirie GFJ BN</t>
  </si>
  <si>
    <t>Total 20.30.30</t>
  </si>
  <si>
    <t>Total 20.05.01</t>
  </si>
  <si>
    <t>Rnp DS MM</t>
  </si>
  <si>
    <t>apa sediu</t>
  </si>
  <si>
    <t>rid numerar mat funt</t>
  </si>
  <si>
    <t>Total 20.05.30</t>
  </si>
  <si>
    <t>rca</t>
  </si>
  <si>
    <t>ind hrana</t>
  </si>
  <si>
    <t>CAS, CASS ind hrana</t>
  </si>
  <si>
    <t>impozit ind hrana</t>
  </si>
  <si>
    <t>Total 10.01.01 lunar</t>
  </si>
  <si>
    <t>Total 10.01.06 lunar</t>
  </si>
  <si>
    <t>Total 10.01.13 lunar</t>
  </si>
  <si>
    <t>Total 10.01.17 lunar</t>
  </si>
  <si>
    <t>alte drepturi</t>
  </si>
  <si>
    <t>CAS, CASS alte drepturi</t>
  </si>
  <si>
    <t>impozit alte drept</t>
  </si>
  <si>
    <t>Total 10.01.30 lunar</t>
  </si>
  <si>
    <t>Classoft SRL</t>
  </si>
  <si>
    <t>mentenanta soft</t>
  </si>
  <si>
    <t>chirie sediu</t>
  </si>
  <si>
    <t>Total 10.02.06 lunar</t>
  </si>
  <si>
    <t>reparatie</t>
  </si>
  <si>
    <t>BEJ STOLNEAN DIANA</t>
  </si>
  <si>
    <t>Subtotal 10.02.06</t>
  </si>
  <si>
    <t>cartuse</t>
  </si>
  <si>
    <t>decont carburanti</t>
  </si>
  <si>
    <t>Omniasig Vig SA</t>
  </si>
  <si>
    <t xml:space="preserve">reparatie </t>
  </si>
  <si>
    <t>Total 20.13</t>
  </si>
  <si>
    <t>Casa de Editura Napoca</t>
  </si>
  <si>
    <t>anunt sediu</t>
  </si>
  <si>
    <t>Dedeman</t>
  </si>
  <si>
    <t>GF Cluj</t>
  </si>
  <si>
    <t>Total iulie</t>
  </si>
  <si>
    <t>ch d ex 127 2019</t>
  </si>
  <si>
    <t>curatenie GFJ BN</t>
  </si>
  <si>
    <t>Total 20.11</t>
  </si>
  <si>
    <t>Rentrop Straton</t>
  </si>
  <si>
    <t>Auto Becoro</t>
  </si>
  <si>
    <t>alim cont</t>
  </si>
  <si>
    <t xml:space="preserve">alim cont decont  </t>
  </si>
  <si>
    <t>Expert Broker de Asigurare SRL</t>
  </si>
  <si>
    <t>recuperare CM</t>
  </si>
  <si>
    <t>ind com conc</t>
  </si>
  <si>
    <t>CAS,CASS com conc</t>
  </si>
  <si>
    <t>impozit com conc</t>
  </si>
  <si>
    <t>Subtotal 10.02.30</t>
  </si>
  <si>
    <t>Total 10.02.30 lunar</t>
  </si>
  <si>
    <t xml:space="preserve">salarii </t>
  </si>
  <si>
    <t xml:space="preserve">CAS </t>
  </si>
  <si>
    <t xml:space="preserve">CASS </t>
  </si>
  <si>
    <t xml:space="preserve">Impozit </t>
  </si>
  <si>
    <t>Primaria Cluj</t>
  </si>
  <si>
    <t>Vortex Info SRL</t>
  </si>
  <si>
    <t>gazduire site</t>
  </si>
  <si>
    <t>Outdoor Shop SRL</t>
  </si>
  <si>
    <t>ob inv</t>
  </si>
  <si>
    <t>Impozit com disc si alte spor</t>
  </si>
  <si>
    <t>Total 10.01.01 2020</t>
  </si>
  <si>
    <t>Total 10.01.06 2020</t>
  </si>
  <si>
    <t>Total 10.01.13 2020</t>
  </si>
  <si>
    <t>Total 10.01.17 2020</t>
  </si>
  <si>
    <t>Total ch personal 2020</t>
  </si>
  <si>
    <t>MINISTERUL MEDIULUI, APELOR SI PADURILOR</t>
  </si>
  <si>
    <t>Subtotal 10.01.05</t>
  </si>
  <si>
    <t>10.01.05</t>
  </si>
  <si>
    <t>Total 10.01.05 lunar</t>
  </si>
  <si>
    <t>Total 10.01.05 2020</t>
  </si>
  <si>
    <t>spor vatam</t>
  </si>
  <si>
    <t>CAS,CASS spor vatam</t>
  </si>
  <si>
    <t>Impozit spor vatam</t>
  </si>
  <si>
    <t>CAS,CASS com disc si alte spor</t>
  </si>
  <si>
    <t>ind com disc si spor</t>
  </si>
  <si>
    <t>Total 10.03.07 2020</t>
  </si>
  <si>
    <t>Total 10.03.07 lunar</t>
  </si>
  <si>
    <t>rid numerar deplasari</t>
  </si>
  <si>
    <t xml:space="preserve">  carburanti </t>
  </si>
  <si>
    <t>alimentare cont decont</t>
  </si>
  <si>
    <t>Lecom Birotica Ardeal SRL</t>
  </si>
  <si>
    <t>hartie</t>
  </si>
  <si>
    <t>Luxhenriati SRL</t>
  </si>
  <si>
    <t>intretinere auto</t>
  </si>
  <si>
    <t>AB Star Grup SRL</t>
  </si>
  <si>
    <t>tractare auto</t>
  </si>
  <si>
    <t>Schiop T</t>
  </si>
  <si>
    <t>lichid intretinere</t>
  </si>
  <si>
    <t>CASCO rata IV</t>
  </si>
  <si>
    <t>intretinere spatii</t>
  </si>
  <si>
    <t>consilier ach publ</t>
  </si>
  <si>
    <t>Total transferuri 2020</t>
  </si>
  <si>
    <t>Total 10.01.30 2020</t>
  </si>
  <si>
    <t>CAM alte drepturi</t>
  </si>
  <si>
    <t>Ridicare numerar mat curatenie</t>
  </si>
  <si>
    <t xml:space="preserve">mentenanta IT </t>
  </si>
  <si>
    <t xml:space="preserve">chirie sediu </t>
  </si>
  <si>
    <t>Copy Team Service</t>
  </si>
  <si>
    <t>Total 20.14</t>
  </si>
  <si>
    <t>Techtex SRL</t>
  </si>
  <si>
    <t>masti prot</t>
  </si>
  <si>
    <t>417;418</t>
  </si>
  <si>
    <t>rid numerar alte mat</t>
  </si>
  <si>
    <t>Myriam Pharm</t>
  </si>
  <si>
    <t>mat curatenie</t>
  </si>
  <si>
    <t>Ridicare numerar  protectia muncii</t>
  </si>
  <si>
    <t>08.05,2020</t>
  </si>
  <si>
    <t>27.05,2020</t>
  </si>
  <si>
    <t>Centrul General de Arhivare</t>
  </si>
  <si>
    <t>serv de arhivare</t>
  </si>
  <si>
    <t>Automital Sevicii</t>
  </si>
  <si>
    <t>schimb anvelope</t>
  </si>
  <si>
    <t>Fraga Design SRL</t>
  </si>
  <si>
    <t>termometre</t>
  </si>
  <si>
    <t xml:space="preserve">decont </t>
  </si>
  <si>
    <t>Service Automobile 2</t>
  </si>
  <si>
    <t>revizie</t>
  </si>
  <si>
    <t>Karma Prodserv SRL</t>
  </si>
  <si>
    <t xml:space="preserve"> fisete, rafturi</t>
  </si>
  <si>
    <t>Multinet</t>
  </si>
  <si>
    <t>Ridicare numerar  alte bun</t>
  </si>
  <si>
    <t>Coramet Import Export SRL</t>
  </si>
  <si>
    <t>spray</t>
  </si>
  <si>
    <t>CASCO rata I</t>
  </si>
  <si>
    <t>Perioada: 01.07.2020-31.07.2020</t>
  </si>
  <si>
    <t>iulie</t>
  </si>
  <si>
    <t>Total ch personal iulie 2020</t>
  </si>
  <si>
    <t>vouchere vacanta</t>
  </si>
  <si>
    <t>virare sume recuperare CM</t>
  </si>
  <si>
    <t>Impozit</t>
  </si>
  <si>
    <t>Perioada: 01.07.2020 – 31.07.2020</t>
  </si>
  <si>
    <t>TOTAL 2020</t>
  </si>
  <si>
    <t>Explicatii</t>
  </si>
  <si>
    <t>Salariati GF Cluj</t>
  </si>
  <si>
    <t>Dob legala spor 10% tr I si tr II</t>
  </si>
  <si>
    <t>836,838-847</t>
  </si>
  <si>
    <t>Bugetul de stat</t>
  </si>
  <si>
    <t>Impozit dob legala</t>
  </si>
  <si>
    <t>O.S. P. Vladeasa</t>
  </si>
  <si>
    <t>ch jud ds897/242/2019</t>
  </si>
  <si>
    <t>Luan Vision SRL</t>
  </si>
  <si>
    <t>alcool sanitar</t>
  </si>
  <si>
    <t>taxa jud de timbru ds 3085/107/2019</t>
  </si>
  <si>
    <t>ch jud ds 3586 265 2019</t>
  </si>
  <si>
    <t>ch jud ds 2942 265 2019</t>
  </si>
  <si>
    <t>ch jud ds 2941 265 2019</t>
  </si>
  <si>
    <t>ch jud ds 2590 265 2019</t>
  </si>
  <si>
    <t>Ridicare numerar mat functionale</t>
  </si>
  <si>
    <t>Photoconductoe W 850</t>
  </si>
  <si>
    <t>Photoconductoe W 850, W860</t>
  </si>
  <si>
    <t>reparatii impr</t>
  </si>
  <si>
    <t>ctr mentenanta it</t>
  </si>
  <si>
    <t>ctr mentenanta soft conta</t>
  </si>
  <si>
    <t>BEJ Anitei Dorel</t>
  </si>
  <si>
    <t>xeroxare ds 43/2019</t>
  </si>
  <si>
    <t>Silvatom Baia Mare SRL</t>
  </si>
  <si>
    <t>decontare deplasari</t>
  </si>
  <si>
    <t>ch exec silita ds 17041/211/2019</t>
  </si>
  <si>
    <t>Scala Assistance SRL</t>
  </si>
  <si>
    <t>roviniete</t>
  </si>
  <si>
    <t>Total ch bunuri servicii iulie 2020</t>
  </si>
  <si>
    <t>Total 10.02.06 2020</t>
  </si>
  <si>
    <t>Total 10.02.30 2020</t>
  </si>
  <si>
    <t xml:space="preserve">Total ch 2020 </t>
  </si>
  <si>
    <t>48=46+47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</si>
</sst>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#,##0.00&quot;      &quot;;\-#,##0.00&quot;      &quot;;\-#&quot;      &quot;;@\ "/>
    <numFmt numFmtId="168" formatCode="#,##0.00\ [$lei-418];[Red]\-#,##0.00\ [$lei-418]"/>
    <numFmt numFmtId="169" formatCode="#,###.00"/>
    <numFmt numFmtId="170" formatCode="dd/mm/yy"/>
    <numFmt numFmtId="171" formatCode="dd\.mm\.yyyy"/>
    <numFmt numFmtId="172" formatCode="d\.m\.yy"/>
    <numFmt numFmtId="173" formatCode="[$-418]dddd\,\ d\ mmmm\ yyyy"/>
    <numFmt numFmtId="174" formatCode="dd/mm/yy;@"/>
    <numFmt numFmtId="175" formatCode="[$-418]General"/>
    <numFmt numFmtId="176" formatCode="mmm/yyyy"/>
    <numFmt numFmtId="177" formatCode="[$-418]0.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25"/>
      <name val="Arial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" fillId="3" borderId="0">
      <alignment/>
      <protection/>
    </xf>
    <xf numFmtId="0" fontId="39" fillId="4" borderId="0" applyNumberFormat="0" applyBorder="0" applyAlignment="0" applyProtection="0"/>
    <xf numFmtId="0" fontId="1" fillId="5" borderId="0">
      <alignment/>
      <protection/>
    </xf>
    <xf numFmtId="0" fontId="39" fillId="6" borderId="0" applyNumberFormat="0" applyBorder="0" applyAlignment="0" applyProtection="0"/>
    <xf numFmtId="0" fontId="1" fillId="7" borderId="0">
      <alignment/>
      <protection/>
    </xf>
    <xf numFmtId="0" fontId="39" fillId="8" borderId="0" applyNumberFormat="0" applyBorder="0" applyAlignment="0" applyProtection="0"/>
    <xf numFmtId="0" fontId="1" fillId="9" borderId="0">
      <alignment/>
      <protection/>
    </xf>
    <xf numFmtId="0" fontId="39" fillId="10" borderId="0" applyNumberFormat="0" applyBorder="0" applyAlignment="0" applyProtection="0"/>
    <xf numFmtId="0" fontId="1" fillId="11" borderId="0">
      <alignment/>
      <protection/>
    </xf>
    <xf numFmtId="0" fontId="39" fillId="12" borderId="0" applyNumberFormat="0" applyBorder="0" applyAlignment="0" applyProtection="0"/>
    <xf numFmtId="0" fontId="1" fillId="13" borderId="0">
      <alignment/>
      <protection/>
    </xf>
    <xf numFmtId="0" fontId="39" fillId="14" borderId="0" applyNumberFormat="0" applyBorder="0" applyAlignment="0" applyProtection="0"/>
    <xf numFmtId="0" fontId="1" fillId="15" borderId="0">
      <alignment/>
      <protection/>
    </xf>
    <xf numFmtId="0" fontId="39" fillId="16" borderId="0" applyNumberFormat="0" applyBorder="0" applyAlignment="0" applyProtection="0"/>
    <xf numFmtId="0" fontId="1" fillId="17" borderId="0">
      <alignment/>
      <protection/>
    </xf>
    <xf numFmtId="0" fontId="39" fillId="18" borderId="0" applyNumberFormat="0" applyBorder="0" applyAlignment="0" applyProtection="0"/>
    <xf numFmtId="0" fontId="1" fillId="19" borderId="0">
      <alignment/>
      <protection/>
    </xf>
    <xf numFmtId="0" fontId="39" fillId="20" borderId="0" applyNumberFormat="0" applyBorder="0" applyAlignment="0" applyProtection="0"/>
    <xf numFmtId="0" fontId="1" fillId="9" borderId="0">
      <alignment/>
      <protection/>
    </xf>
    <xf numFmtId="0" fontId="39" fillId="21" borderId="0" applyNumberFormat="0" applyBorder="0" applyAlignment="0" applyProtection="0"/>
    <xf numFmtId="0" fontId="1" fillId="15" borderId="0">
      <alignment/>
      <protection/>
    </xf>
    <xf numFmtId="0" fontId="39" fillId="22" borderId="0" applyNumberFormat="0" applyBorder="0" applyAlignment="0" applyProtection="0"/>
    <xf numFmtId="0" fontId="1" fillId="23" borderId="0">
      <alignment/>
      <protection/>
    </xf>
    <xf numFmtId="0" fontId="39" fillId="24" borderId="0" applyNumberFormat="0" applyBorder="0" applyAlignment="0" applyProtection="0"/>
    <xf numFmtId="0" fontId="2" fillId="25" borderId="0">
      <alignment/>
      <protection/>
    </xf>
    <xf numFmtId="0" fontId="39" fillId="26" borderId="0" applyNumberFormat="0" applyBorder="0" applyAlignment="0" applyProtection="0"/>
    <xf numFmtId="0" fontId="2" fillId="17" borderId="0">
      <alignment/>
      <protection/>
    </xf>
    <xf numFmtId="0" fontId="39" fillId="27" borderId="0" applyNumberFormat="0" applyBorder="0" applyAlignment="0" applyProtection="0"/>
    <xf numFmtId="0" fontId="2" fillId="19" borderId="0">
      <alignment/>
      <protection/>
    </xf>
    <xf numFmtId="0" fontId="39" fillId="28" borderId="0" applyNumberFormat="0" applyBorder="0" applyAlignment="0" applyProtection="0"/>
    <xf numFmtId="0" fontId="2" fillId="29" borderId="0">
      <alignment/>
      <protection/>
    </xf>
    <xf numFmtId="0" fontId="39" fillId="30" borderId="0" applyNumberFormat="0" applyBorder="0" applyAlignment="0" applyProtection="0"/>
    <xf numFmtId="0" fontId="2" fillId="31" borderId="0">
      <alignment/>
      <protection/>
    </xf>
    <xf numFmtId="0" fontId="39" fillId="32" borderId="0" applyNumberFormat="0" applyBorder="0" applyAlignment="0" applyProtection="0"/>
    <xf numFmtId="0" fontId="2" fillId="33" borderId="0">
      <alignment/>
      <protection/>
    </xf>
    <xf numFmtId="0" fontId="40" fillId="34" borderId="0" applyNumberFormat="0" applyBorder="0" applyAlignment="0" applyProtection="0"/>
    <xf numFmtId="0" fontId="2" fillId="35" borderId="0">
      <alignment/>
      <protection/>
    </xf>
    <xf numFmtId="0" fontId="40" fillId="36" borderId="0" applyNumberFormat="0" applyBorder="0" applyAlignment="0" applyProtection="0"/>
    <xf numFmtId="0" fontId="2" fillId="37" borderId="0">
      <alignment/>
      <protection/>
    </xf>
    <xf numFmtId="0" fontId="40" fillId="38" borderId="0" applyNumberFormat="0" applyBorder="0" applyAlignment="0" applyProtection="0"/>
    <xf numFmtId="0" fontId="2" fillId="39" borderId="0">
      <alignment/>
      <protection/>
    </xf>
    <xf numFmtId="0" fontId="40" fillId="40" borderId="0" applyNumberFormat="0" applyBorder="0" applyAlignment="0" applyProtection="0"/>
    <xf numFmtId="0" fontId="2" fillId="29" borderId="0">
      <alignment/>
      <protection/>
    </xf>
    <xf numFmtId="0" fontId="40" fillId="41" borderId="0" applyNumberFormat="0" applyBorder="0" applyAlignment="0" applyProtection="0"/>
    <xf numFmtId="0" fontId="2" fillId="31" borderId="0">
      <alignment/>
      <protection/>
    </xf>
    <xf numFmtId="0" fontId="40" fillId="42" borderId="0" applyNumberFormat="0" applyBorder="0" applyAlignment="0" applyProtection="0"/>
    <xf numFmtId="0" fontId="2" fillId="43" borderId="0">
      <alignment/>
      <protection/>
    </xf>
    <xf numFmtId="0" fontId="41" fillId="44" borderId="0" applyNumberFormat="0" applyBorder="0" applyAlignment="0" applyProtection="0"/>
    <xf numFmtId="0" fontId="3" fillId="5" borderId="0">
      <alignment/>
      <protection/>
    </xf>
    <xf numFmtId="0" fontId="42" fillId="45" borderId="1" applyNumberFormat="0" applyAlignment="0" applyProtection="0"/>
    <xf numFmtId="0" fontId="4" fillId="46" borderId="2">
      <alignment/>
      <protection/>
    </xf>
    <xf numFmtId="0" fontId="43" fillId="47" borderId="3" applyNumberFormat="0" applyAlignment="0" applyProtection="0"/>
    <xf numFmtId="0" fontId="5" fillId="48" borderId="4">
      <alignment/>
      <protection/>
    </xf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167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175" fontId="44" fillId="0" borderId="0" applyBorder="0" applyProtection="0">
      <alignment/>
    </xf>
    <xf numFmtId="175" fontId="44" fillId="0" borderId="0" applyBorder="0" applyProtection="0">
      <alignment/>
    </xf>
    <xf numFmtId="175" fontId="44" fillId="0" borderId="0" applyBorder="0" applyProtection="0">
      <alignment/>
    </xf>
    <xf numFmtId="0" fontId="45" fillId="0" borderId="0" applyNumberFormat="0" applyFill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5">
      <alignment/>
      <protection/>
    </xf>
    <xf numFmtId="0" fontId="48" fillId="0" borderId="6" applyNumberFormat="0" applyFill="0" applyAlignment="0" applyProtection="0"/>
    <xf numFmtId="0" fontId="10" fillId="0" borderId="7">
      <alignment/>
      <protection/>
    </xf>
    <xf numFmtId="0" fontId="49" fillId="0" borderId="8" applyNumberFormat="0" applyFill="0" applyAlignment="0" applyProtection="0"/>
    <xf numFmtId="0" fontId="11" fillId="0" borderId="9">
      <alignment/>
      <protection/>
    </xf>
    <xf numFmtId="0" fontId="49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50" fillId="0" borderId="0" applyNumberFormat="0" applyFill="0" applyBorder="0" applyAlignment="0" applyProtection="0"/>
    <xf numFmtId="0" fontId="51" fillId="50" borderId="1" applyNumberFormat="0" applyAlignment="0" applyProtection="0"/>
    <xf numFmtId="0" fontId="12" fillId="13" borderId="2">
      <alignment/>
      <protection/>
    </xf>
    <xf numFmtId="0" fontId="52" fillId="0" borderId="10" applyNumberFormat="0" applyFill="0" applyAlignment="0" applyProtection="0"/>
    <xf numFmtId="0" fontId="13" fillId="0" borderId="11">
      <alignment/>
      <protection/>
    </xf>
    <xf numFmtId="0" fontId="53" fillId="51" borderId="0" applyNumberFormat="0" applyBorder="0" applyAlignment="0" applyProtection="0"/>
    <xf numFmtId="0" fontId="14" fillId="52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53" borderId="12" applyNumberFormat="0" applyFont="0" applyAlignment="0" applyProtection="0"/>
    <xf numFmtId="0" fontId="1" fillId="54" borderId="13">
      <alignment/>
      <protection/>
    </xf>
    <xf numFmtId="0" fontId="54" fillId="45" borderId="14" applyNumberFormat="0" applyAlignment="0" applyProtection="0"/>
    <xf numFmtId="0" fontId="17" fillId="46" borderId="15">
      <alignment/>
      <protection/>
    </xf>
    <xf numFmtId="9" fontId="0" fillId="0" borderId="0" applyFill="0" applyBorder="0" applyAlignment="0" applyProtection="0"/>
    <xf numFmtId="0" fontId="18" fillId="0" borderId="0">
      <alignment/>
      <protection/>
    </xf>
    <xf numFmtId="168" fontId="18" fillId="0" borderId="0">
      <alignment/>
      <protection/>
    </xf>
    <xf numFmtId="0" fontId="55" fillId="0" borderId="0" applyNumberFormat="0" applyFill="0" applyBorder="0" applyAlignment="0" applyProtection="0"/>
    <xf numFmtId="0" fontId="19" fillId="0" borderId="0">
      <alignment/>
      <protection/>
    </xf>
    <xf numFmtId="0" fontId="56" fillId="0" borderId="16" applyNumberFormat="0" applyFill="0" applyAlignment="0" applyProtection="0"/>
    <xf numFmtId="0" fontId="20" fillId="0" borderId="17">
      <alignment/>
      <protection/>
    </xf>
    <xf numFmtId="0" fontId="57" fillId="0" borderId="0" applyNumberFormat="0" applyFill="0" applyBorder="0" applyAlignment="0" applyProtection="0"/>
    <xf numFmtId="0" fontId="21" fillId="0" borderId="0">
      <alignment/>
      <protection/>
    </xf>
  </cellStyleXfs>
  <cellXfs count="228">
    <xf numFmtId="0" fontId="0" fillId="0" borderId="0" xfId="0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4" xfId="0" applyFont="1" applyBorder="1" applyAlignment="1">
      <alignment horizontal="center"/>
    </xf>
    <xf numFmtId="14" fontId="2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2" fillId="0" borderId="4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4" fontId="22" fillId="0" borderId="0" xfId="0" applyNumberFormat="1" applyFont="1" applyAlignment="1">
      <alignment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170" fontId="0" fillId="0" borderId="0" xfId="0" applyNumberFormat="1" applyAlignment="1">
      <alignment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170" fontId="22" fillId="0" borderId="0" xfId="0" applyNumberFormat="1" applyFont="1" applyAlignment="1">
      <alignment/>
    </xf>
    <xf numFmtId="2" fontId="22" fillId="0" borderId="22" xfId="0" applyNumberFormat="1" applyFont="1" applyBorder="1" applyAlignment="1">
      <alignment horizontal="right" vertical="center"/>
    </xf>
    <xf numFmtId="0" fontId="22" fillId="0" borderId="0" xfId="0" applyNumberFormat="1" applyFont="1" applyAlignment="1">
      <alignment/>
    </xf>
    <xf numFmtId="170" fontId="22" fillId="0" borderId="0" xfId="0" applyNumberFormat="1" applyFont="1" applyAlignment="1">
      <alignment horizontal="left"/>
    </xf>
    <xf numFmtId="0" fontId="24" fillId="0" borderId="0" xfId="101" applyFont="1">
      <alignment/>
      <protection/>
    </xf>
    <xf numFmtId="0" fontId="24" fillId="0" borderId="0" xfId="101" applyFont="1" applyAlignment="1">
      <alignment horizontal="center"/>
      <protection/>
    </xf>
    <xf numFmtId="0" fontId="24" fillId="0" borderId="0" xfId="0" applyFont="1" applyAlignment="1">
      <alignment/>
    </xf>
    <xf numFmtId="0" fontId="0" fillId="0" borderId="0" xfId="106">
      <alignment/>
      <protection/>
    </xf>
    <xf numFmtId="0" fontId="15" fillId="0" borderId="0" xfId="109" applyFont="1" applyFill="1" applyAlignment="1" applyProtection="1">
      <alignment/>
      <protection/>
    </xf>
    <xf numFmtId="0" fontId="27" fillId="0" borderId="0" xfId="109" applyFont="1" applyFill="1" applyAlignment="1" applyProtection="1">
      <alignment/>
      <protection/>
    </xf>
    <xf numFmtId="0" fontId="27" fillId="0" borderId="0" xfId="105" applyFont="1" applyFill="1" applyAlignment="1" applyProtection="1">
      <alignment/>
      <protection/>
    </xf>
    <xf numFmtId="0" fontId="26" fillId="0" borderId="0" xfId="101" applyFont="1" applyAlignment="1">
      <alignment horizontal="left"/>
      <protection/>
    </xf>
    <xf numFmtId="0" fontId="25" fillId="0" borderId="0" xfId="101" applyFont="1" applyFill="1" applyBorder="1" applyAlignment="1">
      <alignment horizontal="left"/>
      <protection/>
    </xf>
    <xf numFmtId="49" fontId="25" fillId="0" borderId="0" xfId="101" applyNumberFormat="1" applyFont="1" applyFill="1" applyBorder="1" applyAlignment="1">
      <alignment horizontal="left"/>
      <protection/>
    </xf>
    <xf numFmtId="49" fontId="25" fillId="0" borderId="0" xfId="101" applyNumberFormat="1" applyFont="1" applyFill="1" applyBorder="1" applyAlignment="1">
      <alignment horizontal="center"/>
      <protection/>
    </xf>
    <xf numFmtId="0" fontId="26" fillId="0" borderId="23" xfId="101" applyFont="1" applyBorder="1" applyAlignment="1">
      <alignment horizontal="center"/>
      <protection/>
    </xf>
    <xf numFmtId="0" fontId="26" fillId="0" borderId="24" xfId="101" applyFont="1" applyBorder="1" applyAlignment="1">
      <alignment horizontal="center"/>
      <protection/>
    </xf>
    <xf numFmtId="0" fontId="26" fillId="0" borderId="24" xfId="101" applyFont="1" applyBorder="1" applyAlignment="1">
      <alignment horizontal="center" wrapText="1"/>
      <protection/>
    </xf>
    <xf numFmtId="0" fontId="26" fillId="0" borderId="25" xfId="101" applyFont="1" applyBorder="1" applyAlignment="1">
      <alignment horizontal="center"/>
      <protection/>
    </xf>
    <xf numFmtId="14" fontId="24" fillId="0" borderId="4" xfId="0" applyNumberFormat="1" applyFont="1" applyBorder="1" applyAlignment="1">
      <alignment horizontal="left"/>
    </xf>
    <xf numFmtId="4" fontId="24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wrapText="1"/>
    </xf>
    <xf numFmtId="0" fontId="24" fillId="0" borderId="4" xfId="101" applyFont="1" applyBorder="1" applyAlignment="1">
      <alignment horizontal="center" wrapText="1"/>
      <protection/>
    </xf>
    <xf numFmtId="4" fontId="24" fillId="0" borderId="26" xfId="101" applyNumberFormat="1" applyFont="1" applyBorder="1" applyAlignment="1">
      <alignment horizontal="right"/>
      <protection/>
    </xf>
    <xf numFmtId="14" fontId="24" fillId="0" borderId="27" xfId="0" applyNumberFormat="1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4" xfId="101" applyFont="1" applyBorder="1" applyAlignment="1">
      <alignment horizontal="center"/>
      <protection/>
    </xf>
    <xf numFmtId="4" fontId="24" fillId="0" borderId="28" xfId="101" applyNumberFormat="1" applyFont="1" applyBorder="1" applyAlignment="1">
      <alignment horizontal="right"/>
      <protection/>
    </xf>
    <xf numFmtId="0" fontId="24" fillId="0" borderId="29" xfId="101" applyFont="1" applyBorder="1" applyAlignment="1">
      <alignment horizontal="center"/>
      <protection/>
    </xf>
    <xf numFmtId="0" fontId="24" fillId="0" borderId="19" xfId="101" applyFont="1" applyBorder="1">
      <alignment/>
      <protection/>
    </xf>
    <xf numFmtId="4" fontId="24" fillId="0" borderId="30" xfId="101" applyNumberFormat="1" applyFont="1" applyBorder="1">
      <alignment/>
      <protection/>
    </xf>
    <xf numFmtId="0" fontId="24" fillId="0" borderId="29" xfId="101" applyFont="1" applyBorder="1" applyAlignment="1">
      <alignment horizontal="left"/>
      <protection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4" fontId="22" fillId="0" borderId="4" xfId="0" applyNumberFormat="1" applyFont="1" applyBorder="1" applyAlignment="1">
      <alignment horizontal="left"/>
    </xf>
    <xf numFmtId="14" fontId="22" fillId="0" borderId="21" xfId="0" applyNumberFormat="1" applyFont="1" applyBorder="1" applyAlignment="1">
      <alignment/>
    </xf>
    <xf numFmtId="174" fontId="22" fillId="0" borderId="31" xfId="0" applyNumberFormat="1" applyFont="1" applyBorder="1" applyAlignment="1">
      <alignment horizontal="left"/>
    </xf>
    <xf numFmtId="1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4" xfId="0" applyBorder="1" applyAlignment="1">
      <alignment horizontal="left"/>
    </xf>
    <xf numFmtId="169" fontId="0" fillId="0" borderId="4" xfId="0" applyNumberFormat="1" applyBorder="1" applyAlignment="1">
      <alignment horizontal="right"/>
    </xf>
    <xf numFmtId="169" fontId="0" fillId="0" borderId="4" xfId="0" applyNumberFormat="1" applyBorder="1" applyAlignment="1">
      <alignment/>
    </xf>
    <xf numFmtId="169" fontId="0" fillId="0" borderId="21" xfId="0" applyNumberFormat="1" applyBorder="1" applyAlignment="1">
      <alignment/>
    </xf>
    <xf numFmtId="169" fontId="0" fillId="0" borderId="19" xfId="0" applyNumberFormat="1" applyBorder="1" applyAlignment="1">
      <alignment/>
    </xf>
    <xf numFmtId="0" fontId="0" fillId="0" borderId="31" xfId="0" applyBorder="1" applyAlignment="1">
      <alignment/>
    </xf>
    <xf numFmtId="169" fontId="0" fillId="0" borderId="3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170" fontId="0" fillId="0" borderId="0" xfId="0" applyNumberFormat="1" applyFont="1" applyAlignment="1">
      <alignment horizontal="left"/>
    </xf>
    <xf numFmtId="0" fontId="22" fillId="0" borderId="21" xfId="0" applyFont="1" applyBorder="1" applyAlignment="1">
      <alignment horizontal="center" vertical="center"/>
    </xf>
    <xf numFmtId="14" fontId="22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4" fontId="22" fillId="0" borderId="33" xfId="0" applyNumberFormat="1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0" fontId="0" fillId="0" borderId="36" xfId="0" applyBorder="1" applyAlignment="1">
      <alignment/>
    </xf>
    <xf numFmtId="169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22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0" fillId="0" borderId="22" xfId="69" applyNumberFormat="1" applyFont="1" applyBorder="1" applyAlignment="1">
      <alignment horizontal="right"/>
    </xf>
    <xf numFmtId="2" fontId="22" fillId="0" borderId="22" xfId="69" applyNumberFormat="1" applyFont="1" applyBorder="1" applyAlignment="1">
      <alignment horizontal="right"/>
    </xf>
    <xf numFmtId="2" fontId="0" fillId="0" borderId="22" xfId="69" applyNumberFormat="1" applyBorder="1" applyAlignment="1">
      <alignment horizontal="right"/>
    </xf>
    <xf numFmtId="0" fontId="0" fillId="0" borderId="22" xfId="0" applyBorder="1" applyAlignment="1">
      <alignment horizontal="center" vertical="center" wrapText="1"/>
    </xf>
    <xf numFmtId="2" fontId="0" fillId="0" borderId="22" xfId="0" applyNumberFormat="1" applyBorder="1" applyAlignment="1">
      <alignment horizontal="right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2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2" fontId="25" fillId="0" borderId="40" xfId="69" applyNumberFormat="1" applyFont="1" applyFill="1" applyBorder="1" applyAlignment="1" applyProtection="1">
      <alignment horizontal="right"/>
      <protection/>
    </xf>
    <xf numFmtId="4" fontId="26" fillId="0" borderId="40" xfId="101" applyNumberFormat="1" applyFont="1" applyBorder="1">
      <alignment/>
      <protection/>
    </xf>
    <xf numFmtId="0" fontId="24" fillId="0" borderId="40" xfId="101" applyFont="1" applyBorder="1" applyAlignment="1">
      <alignment horizontal="center"/>
      <protection/>
    </xf>
    <xf numFmtId="169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174" fontId="22" fillId="0" borderId="43" xfId="0" applyNumberFormat="1" applyFont="1" applyBorder="1" applyAlignment="1">
      <alignment horizontal="left"/>
    </xf>
    <xf numFmtId="0" fontId="0" fillId="0" borderId="40" xfId="0" applyBorder="1" applyAlignment="1">
      <alignment/>
    </xf>
    <xf numFmtId="169" fontId="0" fillId="0" borderId="40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9" fontId="0" fillId="0" borderId="45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169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69" fontId="0" fillId="0" borderId="48" xfId="0" applyNumberFormat="1" applyBorder="1" applyAlignment="1">
      <alignment/>
    </xf>
    <xf numFmtId="0" fontId="0" fillId="0" borderId="22" xfId="0" applyFont="1" applyBorder="1" applyAlignment="1">
      <alignment horizontal="center"/>
    </xf>
    <xf numFmtId="2" fontId="0" fillId="0" borderId="22" xfId="69" applyNumberFormat="1" applyFont="1" applyBorder="1" applyAlignment="1">
      <alignment horizontal="right"/>
    </xf>
    <xf numFmtId="0" fontId="0" fillId="0" borderId="40" xfId="0" applyFont="1" applyBorder="1" applyAlignment="1">
      <alignment horizontal="center" vertical="center"/>
    </xf>
    <xf numFmtId="14" fontId="0" fillId="0" borderId="40" xfId="0" applyNumberFormat="1" applyFont="1" applyBorder="1" applyAlignment="1">
      <alignment horizontal="center" vertical="center"/>
    </xf>
    <xf numFmtId="0" fontId="15" fillId="0" borderId="40" xfId="75" applyNumberFormat="1" applyFont="1" applyFill="1" applyBorder="1" applyAlignment="1">
      <alignment horizontal="center"/>
      <protection/>
    </xf>
    <xf numFmtId="0" fontId="15" fillId="55" borderId="40" xfId="75" applyFont="1" applyFill="1" applyBorder="1" applyAlignment="1">
      <alignment horizontal="center"/>
      <protection/>
    </xf>
    <xf numFmtId="0" fontId="15" fillId="0" borderId="40" xfId="105" applyFont="1" applyFill="1" applyBorder="1" applyAlignment="1" applyProtection="1">
      <alignment horizontal="center"/>
      <protection/>
    </xf>
    <xf numFmtId="172" fontId="28" fillId="0" borderId="40" xfId="105" applyNumberFormat="1" applyFont="1" applyFill="1" applyBorder="1" applyAlignment="1" applyProtection="1">
      <alignment horizontal="center"/>
      <protection/>
    </xf>
    <xf numFmtId="0" fontId="28" fillId="0" borderId="40" xfId="105" applyFont="1" applyFill="1" applyBorder="1" applyAlignment="1" applyProtection="1">
      <alignment horizontal="center"/>
      <protection/>
    </xf>
    <xf numFmtId="0" fontId="16" fillId="0" borderId="40" xfId="108" applyFont="1" applyBorder="1">
      <alignment/>
      <protection/>
    </xf>
    <xf numFmtId="4" fontId="16" fillId="0" borderId="40" xfId="108" applyNumberFormat="1" applyFont="1" applyBorder="1">
      <alignment/>
      <protection/>
    </xf>
    <xf numFmtId="0" fontId="28" fillId="0" borderId="40" xfId="105" applyFont="1" applyFill="1" applyBorder="1" applyAlignment="1" applyProtection="1">
      <alignment horizontal="left"/>
      <protection/>
    </xf>
    <xf numFmtId="4" fontId="29" fillId="0" borderId="40" xfId="110" applyNumberFormat="1" applyFont="1" applyFill="1" applyBorder="1" applyAlignment="1" applyProtection="1">
      <alignment horizontal="right"/>
      <protection/>
    </xf>
    <xf numFmtId="0" fontId="29" fillId="0" borderId="40" xfId="110" applyFont="1" applyFill="1" applyBorder="1" applyAlignment="1" applyProtection="1">
      <alignment/>
      <protection/>
    </xf>
    <xf numFmtId="0" fontId="15" fillId="0" borderId="40" xfId="110" applyFont="1" applyFill="1" applyBorder="1" applyAlignment="1" applyProtection="1">
      <alignment/>
      <protection/>
    </xf>
    <xf numFmtId="0" fontId="27" fillId="0" borderId="40" xfId="110" applyFont="1" applyFill="1" applyBorder="1" applyAlignment="1" applyProtection="1">
      <alignment/>
      <protection/>
    </xf>
    <xf numFmtId="0" fontId="15" fillId="55" borderId="22" xfId="75" applyFont="1" applyFill="1" applyBorder="1" applyAlignment="1">
      <alignment horizontal="center"/>
      <protection/>
    </xf>
    <xf numFmtId="0" fontId="0" fillId="0" borderId="22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3" fontId="0" fillId="0" borderId="49" xfId="0" applyNumberFormat="1" applyBorder="1" applyAlignment="1">
      <alignment/>
    </xf>
    <xf numFmtId="49" fontId="22" fillId="0" borderId="4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75" fontId="58" fillId="56" borderId="53" xfId="76" applyFont="1" applyFill="1" applyBorder="1" applyAlignment="1">
      <alignment horizontal="left"/>
    </xf>
    <xf numFmtId="175" fontId="59" fillId="56" borderId="53" xfId="76" applyFont="1" applyFill="1" applyBorder="1" applyAlignment="1">
      <alignment horizontal="center" vertical="center" wrapText="1"/>
    </xf>
    <xf numFmtId="14" fontId="58" fillId="56" borderId="53" xfId="76" applyNumberFormat="1" applyFont="1" applyFill="1" applyBorder="1" applyAlignment="1">
      <alignment horizontal="center"/>
    </xf>
    <xf numFmtId="175" fontId="31" fillId="0" borderId="54" xfId="76" applyFont="1" applyBorder="1" applyAlignment="1">
      <alignment horizontal="right"/>
    </xf>
    <xf numFmtId="175" fontId="30" fillId="0" borderId="53" xfId="76" applyFont="1" applyBorder="1" applyAlignment="1">
      <alignment horizontal="center"/>
    </xf>
    <xf numFmtId="175" fontId="30" fillId="0" borderId="54" xfId="76" applyFont="1" applyBorder="1" applyAlignment="1">
      <alignment horizontal="left"/>
    </xf>
    <xf numFmtId="175" fontId="31" fillId="0" borderId="53" xfId="76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14" fontId="0" fillId="0" borderId="0" xfId="0" applyNumberFormat="1" applyAlignment="1">
      <alignment horizontal="center" vertical="center"/>
    </xf>
    <xf numFmtId="175" fontId="58" fillId="56" borderId="53" xfId="77" applyFont="1" applyFill="1" applyBorder="1" applyAlignment="1">
      <alignment wrapText="1"/>
    </xf>
    <xf numFmtId="0" fontId="0" fillId="0" borderId="56" xfId="0" applyBorder="1" applyAlignment="1">
      <alignment/>
    </xf>
    <xf numFmtId="169" fontId="0" fillId="0" borderId="56" xfId="0" applyNumberFormat="1" applyBorder="1" applyAlignment="1">
      <alignment/>
    </xf>
    <xf numFmtId="175" fontId="58" fillId="0" borderId="53" xfId="76" applyFont="1" applyBorder="1" applyAlignment="1">
      <alignment horizontal="left"/>
    </xf>
    <xf numFmtId="175" fontId="58" fillId="0" borderId="54" xfId="76" applyFont="1" applyBorder="1" applyAlignment="1">
      <alignment horizontal="left"/>
    </xf>
    <xf numFmtId="175" fontId="58" fillId="0" borderId="57" xfId="76" applyFont="1" applyBorder="1" applyAlignment="1">
      <alignment horizontal="left"/>
    </xf>
    <xf numFmtId="175" fontId="59" fillId="0" borderId="53" xfId="76" applyFont="1" applyBorder="1" applyAlignment="1">
      <alignment horizontal="left"/>
    </xf>
    <xf numFmtId="175" fontId="58" fillId="0" borderId="53" xfId="76" applyFont="1" applyBorder="1">
      <alignment/>
    </xf>
    <xf numFmtId="175" fontId="58" fillId="0" borderId="54" xfId="76" applyFont="1" applyBorder="1">
      <alignment/>
    </xf>
    <xf numFmtId="175" fontId="59" fillId="0" borderId="57" xfId="76" applyFont="1" applyBorder="1" applyAlignment="1">
      <alignment horizontal="center" vertical="center" wrapText="1"/>
    </xf>
    <xf numFmtId="175" fontId="58" fillId="0" borderId="53" xfId="76" applyFont="1" applyBorder="1" applyAlignment="1">
      <alignment horizontal="right"/>
    </xf>
    <xf numFmtId="175" fontId="59" fillId="0" borderId="53" xfId="76" applyFont="1" applyBorder="1" applyAlignment="1">
      <alignment horizontal="right"/>
    </xf>
    <xf numFmtId="175" fontId="59" fillId="0" borderId="53" xfId="76" applyFont="1" applyBorder="1">
      <alignment/>
    </xf>
    <xf numFmtId="175" fontId="59" fillId="0" borderId="54" xfId="76" applyFont="1" applyBorder="1">
      <alignment/>
    </xf>
    <xf numFmtId="175" fontId="59" fillId="0" borderId="57" xfId="76" applyFont="1" applyBorder="1">
      <alignment/>
    </xf>
    <xf numFmtId="175" fontId="59" fillId="0" borderId="53" xfId="76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/>
    </xf>
    <xf numFmtId="14" fontId="22" fillId="0" borderId="56" xfId="0" applyNumberFormat="1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2" fontId="0" fillId="0" borderId="59" xfId="69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2" fontId="0" fillId="0" borderId="59" xfId="0" applyNumberFormat="1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2" fillId="0" borderId="60" xfId="0" applyFont="1" applyBorder="1" applyAlignment="1">
      <alignment horizontal="center"/>
    </xf>
    <xf numFmtId="2" fontId="22" fillId="0" borderId="60" xfId="69" applyNumberFormat="1" applyFont="1" applyBorder="1" applyAlignment="1">
      <alignment horizontal="right"/>
    </xf>
    <xf numFmtId="0" fontId="0" fillId="0" borderId="61" xfId="0" applyBorder="1" applyAlignment="1">
      <alignment horizontal="center"/>
    </xf>
    <xf numFmtId="2" fontId="0" fillId="0" borderId="61" xfId="0" applyNumberFormat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2" fontId="0" fillId="0" borderId="61" xfId="69" applyNumberFormat="1" applyFont="1" applyBorder="1" applyAlignment="1">
      <alignment horizontal="right"/>
    </xf>
    <xf numFmtId="0" fontId="0" fillId="0" borderId="61" xfId="0" applyBorder="1" applyAlignment="1">
      <alignment horizontal="center" vertical="center"/>
    </xf>
    <xf numFmtId="14" fontId="0" fillId="0" borderId="59" xfId="0" applyNumberForma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/>
    </xf>
    <xf numFmtId="2" fontId="22" fillId="0" borderId="61" xfId="69" applyNumberFormat="1" applyFont="1" applyBorder="1" applyAlignment="1">
      <alignment horizontal="right"/>
    </xf>
    <xf numFmtId="0" fontId="0" fillId="0" borderId="61" xfId="0" applyBorder="1" applyAlignment="1">
      <alignment/>
    </xf>
    <xf numFmtId="0" fontId="22" fillId="0" borderId="61" xfId="0" applyFont="1" applyBorder="1" applyAlignment="1">
      <alignment horizontal="right"/>
    </xf>
    <xf numFmtId="2" fontId="22" fillId="0" borderId="61" xfId="69" applyNumberFormat="1" applyFont="1" applyBorder="1" applyAlignment="1">
      <alignment/>
    </xf>
    <xf numFmtId="14" fontId="22" fillId="0" borderId="62" xfId="0" applyNumberFormat="1" applyFont="1" applyBorder="1" applyAlignment="1">
      <alignment horizontal="center" vertical="center"/>
    </xf>
    <xf numFmtId="14" fontId="30" fillId="0" borderId="63" xfId="0" applyNumberFormat="1" applyFont="1" applyBorder="1" applyAlignment="1">
      <alignment horizontal="center" vertical="center"/>
    </xf>
    <xf numFmtId="14" fontId="58" fillId="0" borderId="64" xfId="76" applyNumberFormat="1" applyFont="1" applyBorder="1" applyAlignment="1">
      <alignment horizontal="center" vertical="center"/>
    </xf>
    <xf numFmtId="14" fontId="58" fillId="0" borderId="65" xfId="76" applyNumberFormat="1" applyFont="1" applyBorder="1" applyAlignment="1">
      <alignment horizontal="center"/>
    </xf>
    <xf numFmtId="0" fontId="30" fillId="0" borderId="40" xfId="0" applyFont="1" applyBorder="1" applyAlignment="1">
      <alignment horizontal="center" vertical="center"/>
    </xf>
    <xf numFmtId="175" fontId="58" fillId="0" borderId="65" xfId="77" applyFont="1" applyFill="1" applyBorder="1" applyAlignment="1">
      <alignment wrapText="1"/>
    </xf>
    <xf numFmtId="175" fontId="58" fillId="0" borderId="53" xfId="76" applyFont="1" applyFill="1" applyBorder="1" applyAlignment="1">
      <alignment horizontal="left"/>
    </xf>
    <xf numFmtId="175" fontId="58" fillId="0" borderId="53" xfId="77" applyFont="1" applyFill="1" applyBorder="1" applyAlignment="1">
      <alignment wrapText="1"/>
    </xf>
    <xf numFmtId="2" fontId="58" fillId="0" borderId="53" xfId="76" applyNumberFormat="1" applyFont="1" applyFill="1" applyBorder="1">
      <alignment/>
    </xf>
    <xf numFmtId="177" fontId="58" fillId="0" borderId="53" xfId="76" applyNumberFormat="1" applyFont="1" applyFill="1" applyBorder="1" applyAlignment="1">
      <alignment horizontal="right" vertical="center"/>
    </xf>
    <xf numFmtId="0" fontId="0" fillId="0" borderId="66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7" xfId="0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0" xfId="0" applyFont="1" applyAlignment="1">
      <alignment horizontal="center"/>
    </xf>
    <xf numFmtId="174" fontId="22" fillId="0" borderId="21" xfId="0" applyNumberFormat="1" applyFont="1" applyBorder="1" applyAlignment="1">
      <alignment horizontal="left"/>
    </xf>
    <xf numFmtId="0" fontId="0" fillId="0" borderId="69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69" xfId="0" applyNumberFormat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22" fillId="0" borderId="0" xfId="0" applyFont="1" applyAlignment="1">
      <alignment horizontal="center"/>
    </xf>
    <xf numFmtId="14" fontId="22" fillId="0" borderId="22" xfId="0" applyNumberFormat="1" applyFont="1" applyBorder="1" applyAlignment="1">
      <alignment horizontal="center" vertical="center"/>
    </xf>
    <xf numFmtId="0" fontId="22" fillId="0" borderId="61" xfId="0" applyFont="1" applyBorder="1" applyAlignment="1">
      <alignment horizontal="center"/>
    </xf>
    <xf numFmtId="14" fontId="22" fillId="0" borderId="61" xfId="0" applyNumberFormat="1" applyFont="1" applyBorder="1" applyAlignment="1">
      <alignment/>
    </xf>
    <xf numFmtId="0" fontId="22" fillId="0" borderId="70" xfId="0" applyFont="1" applyBorder="1" applyAlignment="1">
      <alignment horizontal="left" wrapText="1"/>
    </xf>
    <xf numFmtId="0" fontId="22" fillId="0" borderId="71" xfId="0" applyFont="1" applyBorder="1" applyAlignment="1">
      <alignment horizontal="left" wrapText="1"/>
    </xf>
    <xf numFmtId="0" fontId="22" fillId="0" borderId="2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4" fontId="25" fillId="0" borderId="40" xfId="0" applyNumberFormat="1" applyFont="1" applyBorder="1" applyAlignment="1">
      <alignment horizontal="left" vertical="center"/>
    </xf>
    <xf numFmtId="0" fontId="26" fillId="0" borderId="40" xfId="101" applyFont="1" applyBorder="1" applyAlignment="1">
      <alignment horizontal="left"/>
      <protection/>
    </xf>
    <xf numFmtId="49" fontId="25" fillId="0" borderId="0" xfId="101" applyNumberFormat="1" applyFont="1" applyFill="1" applyBorder="1" applyAlignment="1">
      <alignment horizontal="center"/>
      <protection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cel Built-in Normal" xfId="75"/>
    <cellStyle name="Excel Built-in Normal 1" xfId="76"/>
    <cellStyle name="Excel Built-in Normal 2 3 2" xfId="77"/>
    <cellStyle name="Excel Built-in Normal 4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eading1 1" xfId="92"/>
    <cellStyle name="Hyperlink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2 2" xfId="101"/>
    <cellStyle name="Normal 2 3" xfId="102"/>
    <cellStyle name="Normal 2_macheta" xfId="103"/>
    <cellStyle name="Normal 3" xfId="104"/>
    <cellStyle name="Normal 3 2" xfId="105"/>
    <cellStyle name="Normal 3_macheta" xfId="106"/>
    <cellStyle name="Normal 4" xfId="107"/>
    <cellStyle name="Normal 5" xfId="108"/>
    <cellStyle name="Normal_Sheet2 2 2" xfId="109"/>
    <cellStyle name="Normal_Sheet2 3" xfId="110"/>
    <cellStyle name="Note" xfId="111"/>
    <cellStyle name="Note 2" xfId="112"/>
    <cellStyle name="Output" xfId="113"/>
    <cellStyle name="Output 2" xfId="114"/>
    <cellStyle name="Percent" xfId="115"/>
    <cellStyle name="Result 1" xfId="116"/>
    <cellStyle name="Result2 1" xfId="117"/>
    <cellStyle name="Title" xfId="118"/>
    <cellStyle name="Title 2" xfId="119"/>
    <cellStyle name="Total" xfId="120"/>
    <cellStyle name="Total 2" xfId="121"/>
    <cellStyle name="Warning Text" xfId="122"/>
    <cellStyle name="Warning Text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BF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4"/>
  <sheetViews>
    <sheetView zoomScalePageLayoutView="0" workbookViewId="0" topLeftCell="C1">
      <selection activeCell="G72" sqref="G72"/>
    </sheetView>
  </sheetViews>
  <sheetFormatPr defaultColWidth="9.140625" defaultRowHeight="12.75"/>
  <cols>
    <col min="1" max="2" width="0" style="0" hidden="1" customWidth="1"/>
    <col min="4" max="4" width="20.28125" style="0" customWidth="1"/>
    <col min="5" max="5" width="11.421875" style="0" customWidth="1"/>
    <col min="6" max="6" width="6.57421875" style="0" customWidth="1"/>
    <col min="7" max="7" width="16.7109375" style="0" customWidth="1"/>
    <col min="8" max="8" width="28.140625" style="0" customWidth="1"/>
  </cols>
  <sheetData>
    <row r="1" spans="4:7" ht="12.75">
      <c r="D1" s="1" t="s">
        <v>145</v>
      </c>
      <c r="E1" s="1"/>
      <c r="F1" s="1"/>
      <c r="G1" s="1"/>
    </row>
    <row r="2" ht="12.75">
      <c r="D2" s="1" t="s">
        <v>0</v>
      </c>
    </row>
    <row r="3" spans="4:8" ht="12.75">
      <c r="D3" s="1" t="s">
        <v>1</v>
      </c>
      <c r="E3" s="1"/>
      <c r="F3" s="1"/>
      <c r="G3" s="1"/>
      <c r="H3" s="1"/>
    </row>
    <row r="4" spans="4:9" ht="12.75">
      <c r="D4" s="1" t="s">
        <v>2</v>
      </c>
      <c r="E4" s="1"/>
      <c r="F4" s="1"/>
      <c r="G4" s="1"/>
      <c r="I4" s="2"/>
    </row>
    <row r="5" spans="4:9" ht="12.75">
      <c r="D5" s="1"/>
      <c r="E5" s="1" t="s">
        <v>3</v>
      </c>
      <c r="F5" s="1"/>
      <c r="G5" s="1"/>
      <c r="I5" s="2"/>
    </row>
    <row r="6" spans="4:9" ht="12.75">
      <c r="D6" s="1"/>
      <c r="E6" s="217" t="s">
        <v>204</v>
      </c>
      <c r="F6" s="217"/>
      <c r="G6" s="217"/>
      <c r="H6" s="3"/>
      <c r="I6" s="2"/>
    </row>
    <row r="7" spans="5:7" ht="12.75">
      <c r="E7" s="1"/>
      <c r="F7" s="1"/>
      <c r="G7" s="1"/>
    </row>
    <row r="8" spans="4:8" ht="12.75"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2:8" ht="12.75">
      <c r="B9" s="62">
        <v>43515</v>
      </c>
      <c r="D9" s="64" t="s">
        <v>9</v>
      </c>
      <c r="E9" s="4"/>
      <c r="F9" s="4"/>
      <c r="G9" s="65">
        <v>2293621</v>
      </c>
      <c r="H9" s="4"/>
    </row>
    <row r="10" spans="2:8" ht="12.75">
      <c r="B10" s="62">
        <v>43515</v>
      </c>
      <c r="D10" s="5" t="s">
        <v>10</v>
      </c>
      <c r="E10" s="6" t="s">
        <v>205</v>
      </c>
      <c r="F10" s="6">
        <v>7</v>
      </c>
      <c r="G10" s="66">
        <v>595</v>
      </c>
      <c r="H10" s="10" t="s">
        <v>208</v>
      </c>
    </row>
    <row r="11" spans="4:8" ht="12.75">
      <c r="D11" s="60"/>
      <c r="E11" s="9"/>
      <c r="F11" s="6">
        <v>9</v>
      </c>
      <c r="G11" s="66">
        <v>232714</v>
      </c>
      <c r="H11" s="6" t="s">
        <v>130</v>
      </c>
    </row>
    <row r="12" spans="4:8" ht="12.75">
      <c r="D12" s="60"/>
      <c r="E12" s="9"/>
      <c r="F12" s="6">
        <v>9</v>
      </c>
      <c r="G12" s="67">
        <f>99310</f>
        <v>99310</v>
      </c>
      <c r="H12" s="10" t="s">
        <v>131</v>
      </c>
    </row>
    <row r="13" spans="2:8" ht="12.75">
      <c r="B13" s="62">
        <v>43515</v>
      </c>
      <c r="D13" s="60"/>
      <c r="E13" s="9"/>
      <c r="F13" s="6">
        <v>9</v>
      </c>
      <c r="G13" s="67">
        <f>39261</f>
        <v>39261</v>
      </c>
      <c r="H13" s="10" t="s">
        <v>132</v>
      </c>
    </row>
    <row r="14" spans="2:8" ht="12.75">
      <c r="B14" s="62">
        <v>43515</v>
      </c>
      <c r="D14" s="60"/>
      <c r="E14" s="9"/>
      <c r="F14" s="6">
        <v>9</v>
      </c>
      <c r="G14" s="67">
        <f>25869</f>
        <v>25869</v>
      </c>
      <c r="H14" s="10" t="s">
        <v>133</v>
      </c>
    </row>
    <row r="15" spans="2:8" ht="12.75">
      <c r="B15" s="62"/>
      <c r="D15" s="60"/>
      <c r="E15" s="9"/>
      <c r="F15" s="6">
        <v>9</v>
      </c>
      <c r="G15" s="67">
        <v>150</v>
      </c>
      <c r="H15" s="10" t="s">
        <v>70</v>
      </c>
    </row>
    <row r="16" spans="2:8" ht="12.75">
      <c r="B16" s="62"/>
      <c r="D16" s="60"/>
      <c r="E16" s="9"/>
      <c r="F16" s="6">
        <v>24</v>
      </c>
      <c r="G16" s="67">
        <v>3</v>
      </c>
      <c r="H16" s="10" t="s">
        <v>209</v>
      </c>
    </row>
    <row r="17" spans="2:8" ht="12.75">
      <c r="B17" s="62"/>
      <c r="D17" s="60"/>
      <c r="E17" s="9"/>
      <c r="F17" s="6">
        <v>30</v>
      </c>
      <c r="G17" s="67">
        <v>-10112</v>
      </c>
      <c r="H17" s="10" t="s">
        <v>124</v>
      </c>
    </row>
    <row r="18" spans="2:8" ht="13.5" thickBot="1">
      <c r="B18" s="62"/>
      <c r="D18" s="8" t="s">
        <v>91</v>
      </c>
      <c r="E18" s="9"/>
      <c r="F18" s="10"/>
      <c r="G18" s="67">
        <f>SUM(G10:G17)</f>
        <v>387790</v>
      </c>
      <c r="H18" s="10"/>
    </row>
    <row r="19" spans="4:8" ht="13.5" thickBot="1">
      <c r="D19" s="8" t="s">
        <v>140</v>
      </c>
      <c r="E19" s="7"/>
      <c r="F19" s="8"/>
      <c r="G19" s="68">
        <f>SUM(G9:G17)</f>
        <v>2681411</v>
      </c>
      <c r="H19" s="8"/>
    </row>
    <row r="20" spans="4:8" ht="12.75">
      <c r="D20" s="10" t="s">
        <v>146</v>
      </c>
      <c r="E20" s="9"/>
      <c r="F20" s="10"/>
      <c r="G20" s="67">
        <v>56264</v>
      </c>
      <c r="H20" s="10"/>
    </row>
    <row r="21" spans="4:8" ht="12.75">
      <c r="D21" s="138" t="s">
        <v>147</v>
      </c>
      <c r="E21" s="6" t="s">
        <v>205</v>
      </c>
      <c r="F21" s="10">
        <v>9</v>
      </c>
      <c r="G21" s="66">
        <v>7751</v>
      </c>
      <c r="H21" s="6" t="s">
        <v>150</v>
      </c>
    </row>
    <row r="22" spans="4:8" ht="12.75">
      <c r="D22" s="12"/>
      <c r="E22" s="10"/>
      <c r="F22" s="10">
        <v>9</v>
      </c>
      <c r="G22" s="67">
        <v>4653</v>
      </c>
      <c r="H22" s="10" t="s">
        <v>151</v>
      </c>
    </row>
    <row r="23" spans="4:8" ht="12.75">
      <c r="D23" s="12"/>
      <c r="E23" s="10"/>
      <c r="F23" s="10">
        <v>9</v>
      </c>
      <c r="G23" s="67">
        <v>862</v>
      </c>
      <c r="H23" s="10" t="s">
        <v>152</v>
      </c>
    </row>
    <row r="24" spans="4:8" ht="13.5" thickBot="1">
      <c r="D24" s="8" t="s">
        <v>148</v>
      </c>
      <c r="E24" s="10"/>
      <c r="F24" s="10"/>
      <c r="G24" s="67">
        <f>SUM(G21:G23)</f>
        <v>13266</v>
      </c>
      <c r="H24" s="6"/>
    </row>
    <row r="25" spans="4:8" ht="13.5" thickBot="1">
      <c r="D25" s="8" t="s">
        <v>149</v>
      </c>
      <c r="E25" s="8"/>
      <c r="F25" s="8"/>
      <c r="G25" s="68">
        <f>SUM(G20:G23)</f>
        <v>69530</v>
      </c>
      <c r="H25" s="8"/>
    </row>
    <row r="26" spans="2:8" ht="12.75">
      <c r="B26" s="62">
        <v>43515</v>
      </c>
      <c r="D26" s="10" t="s">
        <v>11</v>
      </c>
      <c r="E26" s="9"/>
      <c r="F26" s="10"/>
      <c r="G26" s="67">
        <v>356859</v>
      </c>
      <c r="H26" s="10"/>
    </row>
    <row r="27" spans="2:8" ht="12.75">
      <c r="B27" s="62">
        <v>43515</v>
      </c>
      <c r="D27" s="11" t="s">
        <v>12</v>
      </c>
      <c r="E27" s="6" t="s">
        <v>205</v>
      </c>
      <c r="F27" s="10">
        <v>9</v>
      </c>
      <c r="G27" s="66">
        <v>42209</v>
      </c>
      <c r="H27" s="6" t="s">
        <v>154</v>
      </c>
    </row>
    <row r="28" spans="2:8" ht="12.75">
      <c r="B28" s="62"/>
      <c r="D28" s="12"/>
      <c r="E28" s="10"/>
      <c r="F28" s="10">
        <v>9</v>
      </c>
      <c r="G28" s="67">
        <v>25279</v>
      </c>
      <c r="H28" s="10" t="s">
        <v>153</v>
      </c>
    </row>
    <row r="29" spans="2:8" ht="12.75">
      <c r="B29" s="62"/>
      <c r="D29" s="12"/>
      <c r="E29" s="10"/>
      <c r="F29" s="10">
        <v>9</v>
      </c>
      <c r="G29" s="67">
        <v>4697</v>
      </c>
      <c r="H29" s="10" t="s">
        <v>139</v>
      </c>
    </row>
    <row r="30" spans="4:8" ht="13.5" thickBot="1">
      <c r="D30" s="8" t="s">
        <v>92</v>
      </c>
      <c r="E30" s="10"/>
      <c r="F30" s="10"/>
      <c r="G30" s="67">
        <f>SUM(G27:G29)</f>
        <v>72185</v>
      </c>
      <c r="H30" s="6"/>
    </row>
    <row r="31" spans="2:8" ht="12.75" customHeight="1" thickBot="1">
      <c r="B31" s="62">
        <v>43514</v>
      </c>
      <c r="C31" s="62"/>
      <c r="D31" s="8" t="s">
        <v>141</v>
      </c>
      <c r="E31" s="8"/>
      <c r="F31" s="8"/>
      <c r="G31" s="68">
        <f>SUM(G26:G29)</f>
        <v>429044</v>
      </c>
      <c r="H31" s="8"/>
    </row>
    <row r="32" spans="4:8" ht="12.75" customHeight="1">
      <c r="D32" s="10" t="s">
        <v>13</v>
      </c>
      <c r="E32" s="10"/>
      <c r="F32" s="10"/>
      <c r="G32" s="67"/>
      <c r="H32" s="10"/>
    </row>
    <row r="33" spans="4:8" ht="14.25" customHeight="1">
      <c r="D33" s="12" t="s">
        <v>14</v>
      </c>
      <c r="E33" s="6" t="s">
        <v>205</v>
      </c>
      <c r="F33" s="10">
        <v>9</v>
      </c>
      <c r="G33" s="67">
        <v>130</v>
      </c>
      <c r="H33" s="6" t="s">
        <v>125</v>
      </c>
    </row>
    <row r="34" spans="4:8" ht="14.25" customHeight="1">
      <c r="D34" s="12"/>
      <c r="E34" s="10"/>
      <c r="F34" s="10">
        <v>9</v>
      </c>
      <c r="G34" s="67">
        <v>78</v>
      </c>
      <c r="H34" s="6" t="s">
        <v>126</v>
      </c>
    </row>
    <row r="35" spans="4:8" ht="14.25" customHeight="1">
      <c r="D35" s="12"/>
      <c r="E35" s="10"/>
      <c r="F35" s="10">
        <v>9</v>
      </c>
      <c r="G35" s="67">
        <v>15</v>
      </c>
      <c r="H35" s="6" t="s">
        <v>127</v>
      </c>
    </row>
    <row r="36" spans="2:8" ht="12.75">
      <c r="B36" s="62">
        <v>43515</v>
      </c>
      <c r="D36" s="12"/>
      <c r="E36" s="10"/>
      <c r="F36" s="10"/>
      <c r="G36" s="67"/>
      <c r="H36" s="6"/>
    </row>
    <row r="37" spans="4:8" ht="13.5" thickBot="1">
      <c r="D37" s="8" t="s">
        <v>15</v>
      </c>
      <c r="E37" s="8"/>
      <c r="F37" s="8"/>
      <c r="G37" s="68">
        <f>SUM(G32:G36)</f>
        <v>223</v>
      </c>
      <c r="H37" s="8"/>
    </row>
    <row r="38" spans="4:8" ht="12.75">
      <c r="D38" s="69" t="s">
        <v>16</v>
      </c>
      <c r="E38" s="69"/>
      <c r="F38" s="69"/>
      <c r="G38" s="70">
        <v>38830</v>
      </c>
      <c r="H38" s="69"/>
    </row>
    <row r="39" spans="4:8" ht="12.75">
      <c r="D39" s="11" t="s">
        <v>17</v>
      </c>
      <c r="E39" s="6" t="s">
        <v>205</v>
      </c>
      <c r="F39" s="6">
        <v>7</v>
      </c>
      <c r="G39" s="70">
        <v>1840</v>
      </c>
      <c r="H39" s="6" t="s">
        <v>121</v>
      </c>
    </row>
    <row r="40" spans="4:8" ht="12.75">
      <c r="D40" s="12"/>
      <c r="E40" s="10"/>
      <c r="F40" s="10">
        <v>9</v>
      </c>
      <c r="G40" s="102">
        <v>460</v>
      </c>
      <c r="H40" s="6" t="s">
        <v>121</v>
      </c>
    </row>
    <row r="41" spans="4:8" ht="12.75">
      <c r="D41" s="12"/>
      <c r="E41" s="10"/>
      <c r="F41" s="10">
        <v>29</v>
      </c>
      <c r="G41" s="67">
        <v>3410</v>
      </c>
      <c r="H41" s="6" t="s">
        <v>121</v>
      </c>
    </row>
    <row r="42" spans="4:8" ht="12.75">
      <c r="D42" s="12"/>
      <c r="E42" s="10"/>
      <c r="F42" s="10">
        <v>31</v>
      </c>
      <c r="G42" s="67">
        <v>270</v>
      </c>
      <c r="H42" s="6" t="s">
        <v>121</v>
      </c>
    </row>
    <row r="43" spans="2:8" ht="13.5" thickBot="1">
      <c r="B43" s="62"/>
      <c r="D43" s="8" t="s">
        <v>93</v>
      </c>
      <c r="E43" s="10"/>
      <c r="F43" s="10"/>
      <c r="G43" s="67">
        <f>SUM(G39:G42)</f>
        <v>5980</v>
      </c>
      <c r="H43" s="10"/>
    </row>
    <row r="44" spans="2:8" ht="13.5" thickBot="1">
      <c r="B44" s="62">
        <v>43515</v>
      </c>
      <c r="D44" s="8" t="s">
        <v>142</v>
      </c>
      <c r="E44" s="8"/>
      <c r="F44" s="8"/>
      <c r="G44" s="68">
        <f>G43+G38</f>
        <v>44810</v>
      </c>
      <c r="H44" s="71"/>
    </row>
    <row r="45" spans="2:8" ht="12.75">
      <c r="B45" s="62">
        <v>43515</v>
      </c>
      <c r="D45" s="69" t="s">
        <v>71</v>
      </c>
      <c r="E45" s="69"/>
      <c r="F45" s="69"/>
      <c r="G45" s="70">
        <v>88114</v>
      </c>
      <c r="H45" s="69"/>
    </row>
    <row r="46" spans="2:8" ht="12.75">
      <c r="B46" s="62">
        <v>43515</v>
      </c>
      <c r="D46" s="61">
        <v>42745</v>
      </c>
      <c r="E46" s="6" t="s">
        <v>205</v>
      </c>
      <c r="F46" s="10">
        <v>9</v>
      </c>
      <c r="G46" s="66">
        <v>8740</v>
      </c>
      <c r="H46" s="6" t="s">
        <v>88</v>
      </c>
    </row>
    <row r="47" spans="2:8" ht="12.75">
      <c r="B47" s="62"/>
      <c r="D47" s="61"/>
      <c r="E47" s="10"/>
      <c r="F47" s="10">
        <v>9</v>
      </c>
      <c r="G47" s="67">
        <v>5256</v>
      </c>
      <c r="H47" s="6" t="s">
        <v>89</v>
      </c>
    </row>
    <row r="48" spans="2:8" ht="12.75">
      <c r="B48" s="62"/>
      <c r="D48" s="61"/>
      <c r="E48" s="10"/>
      <c r="F48" s="10">
        <v>9</v>
      </c>
      <c r="G48" s="67">
        <v>957</v>
      </c>
      <c r="H48" s="6" t="s">
        <v>90</v>
      </c>
    </row>
    <row r="49" spans="2:8" ht="12.75" hidden="1">
      <c r="B49" s="62">
        <v>43515</v>
      </c>
      <c r="D49" s="11"/>
      <c r="E49" s="10"/>
      <c r="F49" s="6"/>
      <c r="G49" s="67"/>
      <c r="H49" s="6" t="s">
        <v>69</v>
      </c>
    </row>
    <row r="50" spans="2:8" ht="13.5" thickBot="1">
      <c r="B50" s="62"/>
      <c r="D50" s="8" t="s">
        <v>94</v>
      </c>
      <c r="E50" s="10"/>
      <c r="F50" s="10"/>
      <c r="G50" s="67">
        <f>SUM(G46:G49)</f>
        <v>14953</v>
      </c>
      <c r="H50" s="93"/>
    </row>
    <row r="51" spans="4:8" ht="13.5" thickBot="1">
      <c r="D51" s="8" t="s">
        <v>143</v>
      </c>
      <c r="E51" s="8"/>
      <c r="F51" s="8"/>
      <c r="G51" s="68">
        <f>SUM(G45:G49)</f>
        <v>103067</v>
      </c>
      <c r="H51" s="94"/>
    </row>
    <row r="52" spans="2:8" ht="12.75">
      <c r="B52" s="62">
        <v>43515</v>
      </c>
      <c r="D52" s="69" t="s">
        <v>18</v>
      </c>
      <c r="E52" s="69"/>
      <c r="F52" s="69"/>
      <c r="G52" s="70">
        <v>204495</v>
      </c>
      <c r="H52" s="69"/>
    </row>
    <row r="53" spans="2:8" ht="12.75" hidden="1">
      <c r="B53" s="62">
        <v>43515</v>
      </c>
      <c r="D53" s="59">
        <v>10968</v>
      </c>
      <c r="E53" s="6" t="s">
        <v>205</v>
      </c>
      <c r="F53" s="6">
        <v>9</v>
      </c>
      <c r="G53" s="66"/>
      <c r="H53" s="6" t="s">
        <v>95</v>
      </c>
    </row>
    <row r="54" spans="2:8" ht="12.75" hidden="1">
      <c r="B54" s="62"/>
      <c r="D54" s="59"/>
      <c r="E54" s="6"/>
      <c r="F54" s="6">
        <v>9</v>
      </c>
      <c r="G54" s="66"/>
      <c r="H54" s="6" t="s">
        <v>96</v>
      </c>
    </row>
    <row r="55" spans="2:8" ht="12.75" hidden="1">
      <c r="B55" s="62"/>
      <c r="D55" s="59"/>
      <c r="E55" s="6"/>
      <c r="F55" s="6">
        <v>9</v>
      </c>
      <c r="G55" s="66"/>
      <c r="H55" s="6" t="s">
        <v>97</v>
      </c>
    </row>
    <row r="56" spans="2:8" ht="12.75" hidden="1">
      <c r="B56" s="62"/>
      <c r="D56" s="212"/>
      <c r="E56" s="10"/>
      <c r="F56" s="10">
        <v>11</v>
      </c>
      <c r="G56" s="67"/>
      <c r="H56" s="6" t="s">
        <v>95</v>
      </c>
    </row>
    <row r="57" spans="2:8" ht="12.75" hidden="1">
      <c r="B57" s="62"/>
      <c r="D57" s="212"/>
      <c r="E57" s="10"/>
      <c r="F57" s="10">
        <v>11</v>
      </c>
      <c r="G57" s="67"/>
      <c r="H57" s="6" t="s">
        <v>96</v>
      </c>
    </row>
    <row r="58" spans="2:8" ht="12.75" hidden="1">
      <c r="B58" s="62"/>
      <c r="D58" s="212"/>
      <c r="E58" s="10"/>
      <c r="F58" s="10">
        <v>11</v>
      </c>
      <c r="G58" s="67"/>
      <c r="H58" s="6" t="s">
        <v>97</v>
      </c>
    </row>
    <row r="59" spans="4:8" ht="13.5" hidden="1" thickBot="1">
      <c r="D59" s="8" t="s">
        <v>98</v>
      </c>
      <c r="E59" s="10"/>
      <c r="F59" s="10"/>
      <c r="G59" s="67">
        <f>SUM(G53:G58)</f>
        <v>0</v>
      </c>
      <c r="H59" s="10"/>
    </row>
    <row r="60" spans="2:8" ht="13.5" thickBot="1">
      <c r="B60" s="62">
        <v>43515</v>
      </c>
      <c r="D60" s="8" t="s">
        <v>172</v>
      </c>
      <c r="E60" s="152"/>
      <c r="F60" s="152"/>
      <c r="G60" s="153">
        <f>G59+G52</f>
        <v>204495</v>
      </c>
      <c r="H60" s="72"/>
    </row>
    <row r="61" spans="2:8" ht="12.75">
      <c r="B61" s="62"/>
      <c r="D61" s="103" t="s">
        <v>105</v>
      </c>
      <c r="E61" s="105"/>
      <c r="F61" s="105"/>
      <c r="G61" s="106"/>
      <c r="H61" s="107"/>
    </row>
    <row r="62" spans="2:8" ht="12.75">
      <c r="B62" s="62"/>
      <c r="D62" s="104">
        <v>2233</v>
      </c>
      <c r="E62" s="6" t="s">
        <v>205</v>
      </c>
      <c r="F62" s="105">
        <v>7</v>
      </c>
      <c r="G62" s="106">
        <v>68150</v>
      </c>
      <c r="H62" s="107" t="s">
        <v>207</v>
      </c>
    </row>
    <row r="63" spans="2:8" ht="13.5" thickBot="1">
      <c r="B63" s="62"/>
      <c r="D63" s="108" t="s">
        <v>102</v>
      </c>
      <c r="E63" s="109"/>
      <c r="F63" s="109"/>
      <c r="G63" s="110">
        <f>SUM(G62)</f>
        <v>68150</v>
      </c>
      <c r="H63" s="111"/>
    </row>
    <row r="64" spans="2:8" ht="13.5" thickBot="1">
      <c r="B64" s="62"/>
      <c r="D64" s="114" t="s">
        <v>241</v>
      </c>
      <c r="E64" s="115"/>
      <c r="F64" s="115"/>
      <c r="G64" s="116">
        <f>G61+G63</f>
        <v>68150</v>
      </c>
      <c r="H64" s="137"/>
    </row>
    <row r="65" spans="2:8" ht="12.75" hidden="1">
      <c r="B65" s="62"/>
      <c r="D65" s="103" t="s">
        <v>128</v>
      </c>
      <c r="E65" s="105"/>
      <c r="F65" s="105"/>
      <c r="G65" s="106">
        <v>0</v>
      </c>
      <c r="H65" s="107"/>
    </row>
    <row r="66" spans="2:8" ht="12.75" hidden="1">
      <c r="B66" s="62"/>
      <c r="D66" s="104">
        <v>10999</v>
      </c>
      <c r="E66" s="6" t="s">
        <v>205</v>
      </c>
      <c r="F66" s="105">
        <v>7</v>
      </c>
      <c r="G66" s="106"/>
      <c r="H66" s="107"/>
    </row>
    <row r="67" spans="2:8" ht="13.5" hidden="1" thickBot="1">
      <c r="B67" s="62"/>
      <c r="D67" s="108" t="s">
        <v>129</v>
      </c>
      <c r="E67" s="109"/>
      <c r="F67" s="109"/>
      <c r="G67" s="110">
        <f>SUM(G66)</f>
        <v>0</v>
      </c>
      <c r="H67" s="107"/>
    </row>
    <row r="68" spans="2:8" ht="13.5" hidden="1" thickBot="1">
      <c r="B68" s="62"/>
      <c r="D68" s="114" t="s">
        <v>242</v>
      </c>
      <c r="E68" s="115"/>
      <c r="F68" s="115"/>
      <c r="G68" s="116">
        <f>G65+G67</f>
        <v>0</v>
      </c>
      <c r="H68" s="107"/>
    </row>
    <row r="69" spans="2:8" ht="12.75">
      <c r="B69" s="62">
        <v>43515</v>
      </c>
      <c r="D69" s="103" t="s">
        <v>68</v>
      </c>
      <c r="E69" s="112"/>
      <c r="F69" s="112"/>
      <c r="G69" s="113">
        <v>63939</v>
      </c>
      <c r="H69" s="105"/>
    </row>
    <row r="70" spans="4:8" ht="12.75">
      <c r="D70" s="59">
        <v>39151</v>
      </c>
      <c r="E70" s="6" t="s">
        <v>205</v>
      </c>
      <c r="F70" s="103">
        <v>9</v>
      </c>
      <c r="G70" s="106">
        <v>11203</v>
      </c>
      <c r="H70" s="140" t="s">
        <v>69</v>
      </c>
    </row>
    <row r="71" spans="4:8" ht="12.75" hidden="1">
      <c r="D71" s="12"/>
      <c r="E71" s="10"/>
      <c r="F71" s="149">
        <v>17</v>
      </c>
      <c r="G71" s="106"/>
      <c r="H71" s="140" t="s">
        <v>173</v>
      </c>
    </row>
    <row r="72" spans="4:8" ht="12.75">
      <c r="D72" s="10" t="s">
        <v>156</v>
      </c>
      <c r="E72" s="10"/>
      <c r="F72" s="139"/>
      <c r="G72" s="106">
        <f>SUM(G70:G71)</f>
        <v>11203</v>
      </c>
      <c r="H72" s="141"/>
    </row>
    <row r="73" spans="4:8" ht="13.5" thickBot="1">
      <c r="D73" s="10" t="s">
        <v>155</v>
      </c>
      <c r="E73" s="10"/>
      <c r="F73" s="10"/>
      <c r="G73" s="102">
        <f>G69+G72</f>
        <v>75142</v>
      </c>
      <c r="H73" s="72"/>
    </row>
    <row r="74" spans="4:8" ht="13.5" thickBot="1">
      <c r="D74" s="81" t="s">
        <v>206</v>
      </c>
      <c r="E74" s="82"/>
      <c r="F74" s="82"/>
      <c r="G74" s="83">
        <f>G72+G50+G24+G67+G37+G43+G30+G18+G59+G63</f>
        <v>573750</v>
      </c>
      <c r="H74" s="84"/>
    </row>
    <row r="75" spans="2:8" ht="13.5" thickBot="1">
      <c r="B75" s="62">
        <v>43515</v>
      </c>
      <c r="D75" s="77" t="s">
        <v>144</v>
      </c>
      <c r="E75" s="78"/>
      <c r="F75" s="78"/>
      <c r="G75" s="79">
        <f>G19+G31+G25+G37+G44+G51+G60+G64+G68+G73</f>
        <v>3675872</v>
      </c>
      <c r="H75" s="80"/>
    </row>
    <row r="76" ht="12.75">
      <c r="B76" s="62">
        <v>43515</v>
      </c>
    </row>
    <row r="77" spans="2:8" ht="12.75">
      <c r="B77" s="62">
        <v>43515</v>
      </c>
      <c r="D77" s="13" t="s">
        <v>19</v>
      </c>
      <c r="H77" s="13" t="s">
        <v>20</v>
      </c>
    </row>
    <row r="78" spans="2:8" ht="12.75">
      <c r="B78" s="62">
        <v>43515</v>
      </c>
      <c r="D78" s="13" t="s">
        <v>21</v>
      </c>
      <c r="H78" s="13" t="s">
        <v>22</v>
      </c>
    </row>
    <row r="79" ht="12.75">
      <c r="H79" s="13" t="s">
        <v>23</v>
      </c>
    </row>
    <row r="80" spans="2:3" ht="12.75">
      <c r="B80" s="62">
        <v>43515</v>
      </c>
      <c r="C80" s="63"/>
    </row>
    <row r="81" ht="12.75">
      <c r="B81" s="62">
        <v>43515</v>
      </c>
    </row>
    <row r="82" spans="4:8" ht="12.75">
      <c r="D82" s="13"/>
      <c r="H82" s="13"/>
    </row>
    <row r="83" spans="4:8" ht="12.75">
      <c r="D83" s="13"/>
      <c r="H83" s="13"/>
    </row>
    <row r="84" ht="12.75">
      <c r="H84" s="13"/>
    </row>
  </sheetData>
  <sheetProtection selectLockedCells="1" selectUnlockedCells="1"/>
  <mergeCells count="1">
    <mergeCell ref="E6:G6"/>
  </mergeCells>
  <printOptions/>
  <pageMargins left="0.2361111111111111" right="0.16944444444444445" top="0.24444444444444444" bottom="0.1180555555555555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selection activeCell="A131" sqref="A131"/>
    </sheetView>
  </sheetViews>
  <sheetFormatPr defaultColWidth="9.140625" defaultRowHeight="12.75"/>
  <cols>
    <col min="1" max="1" width="8.57421875" style="0" customWidth="1"/>
    <col min="2" max="2" width="12.140625" style="0" customWidth="1"/>
    <col min="3" max="3" width="22.8515625" style="0" customWidth="1"/>
    <col min="4" max="4" width="35.28125" style="0" customWidth="1"/>
    <col min="5" max="5" width="27.8515625" style="0" customWidth="1"/>
    <col min="6" max="6" width="11.7109375" style="0" customWidth="1"/>
  </cols>
  <sheetData>
    <row r="1" spans="1:2" ht="12.75">
      <c r="A1" s="1" t="s">
        <v>145</v>
      </c>
      <c r="B1" s="1"/>
    </row>
    <row r="2" ht="12.75">
      <c r="A2" s="1" t="s">
        <v>0</v>
      </c>
    </row>
    <row r="3" ht="12.75">
      <c r="B3" s="1" t="s">
        <v>24</v>
      </c>
    </row>
    <row r="4" ht="12.75">
      <c r="B4" s="1"/>
    </row>
    <row r="5" spans="1:6" ht="12.75">
      <c r="A5" s="14"/>
      <c r="B5" s="15"/>
      <c r="C5" s="217" t="s">
        <v>210</v>
      </c>
      <c r="D5" s="217"/>
      <c r="E5" s="217"/>
      <c r="F5" s="14"/>
    </row>
    <row r="6" spans="1:6" ht="12.75">
      <c r="A6" s="14"/>
      <c r="B6" s="15"/>
      <c r="C6" s="15"/>
      <c r="D6" s="15"/>
      <c r="E6" s="15"/>
      <c r="F6" s="14"/>
    </row>
    <row r="7" spans="2:4" ht="12.75">
      <c r="B7" s="1"/>
      <c r="C7" s="16"/>
      <c r="D7" s="17"/>
    </row>
    <row r="8" spans="1:6" ht="33.75" customHeight="1">
      <c r="A8" s="170" t="s">
        <v>25</v>
      </c>
      <c r="B8" s="196" t="s">
        <v>26</v>
      </c>
      <c r="C8" s="19" t="s">
        <v>27</v>
      </c>
      <c r="D8" s="18" t="s">
        <v>28</v>
      </c>
      <c r="E8" s="18" t="s">
        <v>29</v>
      </c>
      <c r="F8" s="18" t="s">
        <v>30</v>
      </c>
    </row>
    <row r="9" spans="1:7" ht="12.75" hidden="1">
      <c r="A9" s="180">
        <v>1</v>
      </c>
      <c r="B9" s="86">
        <v>43936</v>
      </c>
      <c r="C9" s="87">
        <v>504</v>
      </c>
      <c r="D9" s="87" t="s">
        <v>44</v>
      </c>
      <c r="E9" s="87" t="s">
        <v>122</v>
      </c>
      <c r="F9" s="88"/>
      <c r="G9" s="22"/>
    </row>
    <row r="10" spans="1:7" ht="12.75" hidden="1">
      <c r="A10" s="85">
        <v>1</v>
      </c>
      <c r="B10" s="86">
        <v>43973</v>
      </c>
      <c r="C10" s="87">
        <v>601</v>
      </c>
      <c r="D10" s="85" t="s">
        <v>160</v>
      </c>
      <c r="E10" s="87" t="s">
        <v>161</v>
      </c>
      <c r="F10" s="88"/>
      <c r="G10" s="22"/>
    </row>
    <row r="11" spans="1:7" ht="12.75" hidden="1">
      <c r="A11" s="85">
        <v>1</v>
      </c>
      <c r="B11" s="86">
        <v>43991</v>
      </c>
      <c r="C11" s="87">
        <v>674</v>
      </c>
      <c r="D11" s="87" t="s">
        <v>77</v>
      </c>
      <c r="E11" s="87" t="s">
        <v>106</v>
      </c>
      <c r="F11" s="88"/>
      <c r="G11" s="22"/>
    </row>
    <row r="12" spans="1:7" ht="12.75" hidden="1">
      <c r="A12" s="85">
        <v>2</v>
      </c>
      <c r="B12" s="86">
        <v>44000</v>
      </c>
      <c r="C12" s="87">
        <v>735</v>
      </c>
      <c r="D12" s="87" t="s">
        <v>201</v>
      </c>
      <c r="E12" s="87" t="s">
        <v>202</v>
      </c>
      <c r="F12" s="88"/>
      <c r="G12" s="22"/>
    </row>
    <row r="13" spans="1:7" s="1" customFormat="1" ht="12.75" hidden="1">
      <c r="A13" s="85">
        <v>3</v>
      </c>
      <c r="B13" s="86">
        <v>44004</v>
      </c>
      <c r="C13" s="87">
        <v>740</v>
      </c>
      <c r="D13" s="87" t="s">
        <v>66</v>
      </c>
      <c r="E13" s="87" t="s">
        <v>31</v>
      </c>
      <c r="F13" s="88"/>
      <c r="G13" s="25"/>
    </row>
    <row r="14" spans="1:7" s="58" customFormat="1" ht="12.75" customHeight="1" hidden="1">
      <c r="A14" s="85">
        <v>4</v>
      </c>
      <c r="B14" s="86">
        <v>44011</v>
      </c>
      <c r="C14" s="87">
        <v>750</v>
      </c>
      <c r="D14" s="87" t="s">
        <v>44</v>
      </c>
      <c r="E14" s="87" t="s">
        <v>122</v>
      </c>
      <c r="F14" s="88"/>
      <c r="G14" s="57"/>
    </row>
    <row r="15" spans="1:7" s="1" customFormat="1" ht="12.75" customHeight="1" hidden="1">
      <c r="A15" s="23"/>
      <c r="B15" s="218" t="s">
        <v>32</v>
      </c>
      <c r="C15" s="218"/>
      <c r="D15" s="24"/>
      <c r="E15" s="87"/>
      <c r="F15" s="89">
        <f>SUM(F9:F14)</f>
        <v>0</v>
      </c>
      <c r="G15" s="25"/>
    </row>
    <row r="16" spans="1:7" s="1" customFormat="1" ht="12.75" hidden="1">
      <c r="A16" s="85">
        <v>5</v>
      </c>
      <c r="B16" s="86">
        <v>43929</v>
      </c>
      <c r="C16" s="85">
        <v>8</v>
      </c>
      <c r="D16" s="85" t="s">
        <v>174</v>
      </c>
      <c r="E16" s="87" t="s">
        <v>38</v>
      </c>
      <c r="F16" s="90"/>
      <c r="G16" s="25"/>
    </row>
    <row r="17" spans="1:7" s="1" customFormat="1" ht="12.75" hidden="1">
      <c r="A17" s="85">
        <v>6</v>
      </c>
      <c r="B17" s="86">
        <v>43992</v>
      </c>
      <c r="C17" s="85">
        <v>684</v>
      </c>
      <c r="D17" s="87" t="s">
        <v>66</v>
      </c>
      <c r="E17" s="87" t="s">
        <v>184</v>
      </c>
      <c r="F17" s="90"/>
      <c r="G17" s="25"/>
    </row>
    <row r="18" spans="1:7" s="1" customFormat="1" ht="12.75" hidden="1">
      <c r="A18" s="23"/>
      <c r="B18" s="218" t="s">
        <v>67</v>
      </c>
      <c r="C18" s="218"/>
      <c r="D18" s="24"/>
      <c r="E18" s="24"/>
      <c r="F18" s="89">
        <f>SUM(F16,F17)</f>
        <v>0</v>
      </c>
      <c r="G18" s="25"/>
    </row>
    <row r="19" spans="1:7" s="1" customFormat="1" ht="12.75">
      <c r="A19" s="85">
        <v>1</v>
      </c>
      <c r="B19" s="86">
        <v>44015</v>
      </c>
      <c r="C19" s="87">
        <v>763</v>
      </c>
      <c r="D19" s="87" t="s">
        <v>34</v>
      </c>
      <c r="E19" s="87" t="s">
        <v>35</v>
      </c>
      <c r="F19" s="88">
        <v>598.5</v>
      </c>
      <c r="G19" s="25"/>
    </row>
    <row r="20" spans="1:7" s="1" customFormat="1" ht="12.75">
      <c r="A20" s="85">
        <v>2</v>
      </c>
      <c r="B20" s="86">
        <v>44019</v>
      </c>
      <c r="C20" s="87">
        <v>804</v>
      </c>
      <c r="D20" s="87" t="s">
        <v>72</v>
      </c>
      <c r="E20" s="87" t="s">
        <v>33</v>
      </c>
      <c r="F20" s="88">
        <v>1255.51</v>
      </c>
      <c r="G20" s="25"/>
    </row>
    <row r="21" spans="1:7" ht="12.75" hidden="1">
      <c r="A21" s="85">
        <v>4</v>
      </c>
      <c r="B21" s="86">
        <v>43973</v>
      </c>
      <c r="C21" s="87">
        <v>599</v>
      </c>
      <c r="D21" s="87" t="s">
        <v>34</v>
      </c>
      <c r="E21" s="87" t="s">
        <v>35</v>
      </c>
      <c r="F21" s="88"/>
      <c r="G21" s="22"/>
    </row>
    <row r="22" spans="1:7" ht="12.75">
      <c r="A22" s="23"/>
      <c r="B22" s="218" t="s">
        <v>36</v>
      </c>
      <c r="C22" s="218"/>
      <c r="D22" s="87"/>
      <c r="E22" s="87"/>
      <c r="F22" s="89">
        <f>SUM(F19:F21)</f>
        <v>1854.01</v>
      </c>
      <c r="G22" s="22"/>
    </row>
    <row r="23" spans="1:7" s="1" customFormat="1" ht="12.75">
      <c r="A23" s="85">
        <v>3</v>
      </c>
      <c r="B23" s="86">
        <v>44015</v>
      </c>
      <c r="C23" s="87">
        <v>764</v>
      </c>
      <c r="D23" s="87" t="s">
        <v>34</v>
      </c>
      <c r="E23" s="85" t="s">
        <v>78</v>
      </c>
      <c r="F23" s="88">
        <v>84.58</v>
      </c>
      <c r="G23" s="25"/>
    </row>
    <row r="24" spans="1:7" s="1" customFormat="1" ht="12.75">
      <c r="A24" s="85">
        <v>4</v>
      </c>
      <c r="B24" s="86">
        <v>44019</v>
      </c>
      <c r="C24" s="87">
        <v>805</v>
      </c>
      <c r="D24" s="87" t="s">
        <v>72</v>
      </c>
      <c r="E24" s="85" t="s">
        <v>50</v>
      </c>
      <c r="F24" s="88">
        <v>832.66</v>
      </c>
      <c r="G24" s="25"/>
    </row>
    <row r="25" spans="1:7" s="58" customFormat="1" ht="12.75">
      <c r="A25" s="23"/>
      <c r="B25" s="218" t="s">
        <v>37</v>
      </c>
      <c r="C25" s="218"/>
      <c r="D25" s="23"/>
      <c r="E25" s="23"/>
      <c r="F25" s="89">
        <f>SUM(F23:F24)</f>
        <v>917.24</v>
      </c>
      <c r="G25" s="57"/>
    </row>
    <row r="26" spans="1:7" s="1" customFormat="1" ht="12.75">
      <c r="A26" s="85">
        <v>5</v>
      </c>
      <c r="B26" s="86">
        <v>44015</v>
      </c>
      <c r="C26" s="85">
        <v>761</v>
      </c>
      <c r="D26" s="85" t="s">
        <v>76</v>
      </c>
      <c r="E26" s="85" t="s">
        <v>158</v>
      </c>
      <c r="F26" s="90">
        <v>146.67</v>
      </c>
      <c r="G26" s="25"/>
    </row>
    <row r="27" spans="1:7" s="1" customFormat="1" ht="12.75">
      <c r="A27" s="85">
        <v>6</v>
      </c>
      <c r="B27" s="86">
        <v>44043</v>
      </c>
      <c r="C27" s="85">
        <v>862</v>
      </c>
      <c r="D27" s="85" t="s">
        <v>44</v>
      </c>
      <c r="E27" s="85" t="s">
        <v>107</v>
      </c>
      <c r="F27" s="90">
        <v>100.02</v>
      </c>
      <c r="G27" s="25"/>
    </row>
    <row r="28" spans="1:7" s="1" customFormat="1" ht="12.75" hidden="1">
      <c r="A28" s="85">
        <v>11</v>
      </c>
      <c r="B28" s="86">
        <v>43887</v>
      </c>
      <c r="C28" s="85">
        <v>197</v>
      </c>
      <c r="D28" s="85" t="s">
        <v>166</v>
      </c>
      <c r="E28" s="85" t="s">
        <v>107</v>
      </c>
      <c r="F28" s="90"/>
      <c r="G28" s="25"/>
    </row>
    <row r="29" spans="1:7" s="1" customFormat="1" ht="12.75">
      <c r="A29" s="23"/>
      <c r="B29" s="218" t="s">
        <v>39</v>
      </c>
      <c r="C29" s="218"/>
      <c r="D29" s="23"/>
      <c r="E29" s="23"/>
      <c r="F29" s="89">
        <f>SUM(F26:F28)</f>
        <v>246.69</v>
      </c>
      <c r="G29" s="25"/>
    </row>
    <row r="30" spans="1:7" s="1" customFormat="1" ht="12.75">
      <c r="A30" s="85">
        <v>7</v>
      </c>
      <c r="B30" s="86">
        <v>44028</v>
      </c>
      <c r="C30" s="87">
        <v>827</v>
      </c>
      <c r="D30" s="85" t="s">
        <v>177</v>
      </c>
      <c r="E30" s="85" t="s">
        <v>229</v>
      </c>
      <c r="F30" s="88">
        <v>1290</v>
      </c>
      <c r="G30" s="25"/>
    </row>
    <row r="31" spans="1:7" ht="12.75">
      <c r="A31" s="85">
        <v>8</v>
      </c>
      <c r="B31" s="86">
        <v>44043</v>
      </c>
      <c r="C31" s="87">
        <v>860</v>
      </c>
      <c r="D31" s="85" t="s">
        <v>177</v>
      </c>
      <c r="E31" s="85" t="s">
        <v>228</v>
      </c>
      <c r="F31" s="88">
        <v>650</v>
      </c>
      <c r="G31" s="22"/>
    </row>
    <row r="32" spans="1:7" ht="12.75">
      <c r="A32" s="23"/>
      <c r="B32" s="218" t="s">
        <v>74</v>
      </c>
      <c r="C32" s="218"/>
      <c r="D32" s="23"/>
      <c r="E32" s="23"/>
      <c r="F32" s="89">
        <f>SUM(F30:F31)</f>
        <v>1940</v>
      </c>
      <c r="G32" s="22"/>
    </row>
    <row r="33" spans="1:7" ht="12.75" hidden="1">
      <c r="A33" s="85">
        <v>12</v>
      </c>
      <c r="B33" s="86">
        <v>43865</v>
      </c>
      <c r="C33" s="91">
        <v>3</v>
      </c>
      <c r="D33" s="85" t="s">
        <v>42</v>
      </c>
      <c r="E33" s="87" t="s">
        <v>38</v>
      </c>
      <c r="F33" s="88"/>
      <c r="G33" s="22"/>
    </row>
    <row r="34" spans="1:7" ht="12.75" hidden="1">
      <c r="A34" s="85">
        <v>11</v>
      </c>
      <c r="B34" s="86">
        <v>43929</v>
      </c>
      <c r="C34" s="91" t="s">
        <v>181</v>
      </c>
      <c r="D34" s="85" t="s">
        <v>114</v>
      </c>
      <c r="E34" s="85" t="s">
        <v>45</v>
      </c>
      <c r="F34" s="88"/>
      <c r="G34" s="22"/>
    </row>
    <row r="35" spans="1:7" ht="12.75" hidden="1">
      <c r="A35" s="85">
        <v>12</v>
      </c>
      <c r="B35" s="86">
        <v>43929</v>
      </c>
      <c r="C35" s="91">
        <v>8</v>
      </c>
      <c r="D35" s="85" t="s">
        <v>42</v>
      </c>
      <c r="E35" s="87" t="s">
        <v>38</v>
      </c>
      <c r="F35" s="88"/>
      <c r="G35" s="22"/>
    </row>
    <row r="36" spans="1:7" ht="12.75">
      <c r="A36" s="85">
        <v>9</v>
      </c>
      <c r="B36" s="86">
        <v>44019</v>
      </c>
      <c r="C36" s="91">
        <v>808</v>
      </c>
      <c r="D36" s="85" t="s">
        <v>40</v>
      </c>
      <c r="E36" s="87" t="s">
        <v>41</v>
      </c>
      <c r="F36" s="88">
        <v>2339.55</v>
      </c>
      <c r="G36" s="22"/>
    </row>
    <row r="37" spans="1:7" ht="12.75" hidden="1">
      <c r="A37" s="85">
        <v>11</v>
      </c>
      <c r="B37" s="86">
        <v>43972</v>
      </c>
      <c r="C37" s="91">
        <v>596</v>
      </c>
      <c r="D37" s="85" t="s">
        <v>43</v>
      </c>
      <c r="E37" s="85" t="s">
        <v>41</v>
      </c>
      <c r="F37" s="88"/>
      <c r="G37" s="22"/>
    </row>
    <row r="38" spans="1:7" ht="12.75">
      <c r="A38" s="85">
        <v>10</v>
      </c>
      <c r="B38" s="86">
        <v>44021</v>
      </c>
      <c r="C38" s="91">
        <v>13</v>
      </c>
      <c r="D38" s="85" t="s">
        <v>42</v>
      </c>
      <c r="E38" s="87" t="s">
        <v>38</v>
      </c>
      <c r="F38" s="88">
        <v>600</v>
      </c>
      <c r="G38" s="22"/>
    </row>
    <row r="39" spans="1:7" ht="12.75" hidden="1">
      <c r="A39" s="85">
        <v>15</v>
      </c>
      <c r="B39" s="86">
        <v>43943</v>
      </c>
      <c r="C39" s="91">
        <v>520</v>
      </c>
      <c r="D39" s="85" t="s">
        <v>40</v>
      </c>
      <c r="E39" s="87" t="s">
        <v>41</v>
      </c>
      <c r="F39" s="88"/>
      <c r="G39" s="22"/>
    </row>
    <row r="40" spans="1:7" ht="12.75">
      <c r="A40" s="85">
        <v>11</v>
      </c>
      <c r="B40" s="86">
        <v>44028</v>
      </c>
      <c r="C40" s="91">
        <v>831</v>
      </c>
      <c r="D40" s="85" t="s">
        <v>43</v>
      </c>
      <c r="E40" s="85" t="s">
        <v>41</v>
      </c>
      <c r="F40" s="88">
        <v>1173.72</v>
      </c>
      <c r="G40" s="22"/>
    </row>
    <row r="41" spans="1:7" ht="12.75">
      <c r="A41" s="85">
        <v>12</v>
      </c>
      <c r="B41" s="86">
        <v>44028</v>
      </c>
      <c r="C41" s="91">
        <v>830</v>
      </c>
      <c r="D41" s="85" t="s">
        <v>44</v>
      </c>
      <c r="E41" s="85" t="s">
        <v>45</v>
      </c>
      <c r="F41" s="88">
        <v>21.3</v>
      </c>
      <c r="G41" s="22"/>
    </row>
    <row r="42" spans="1:7" ht="12.75">
      <c r="A42" s="85">
        <v>13</v>
      </c>
      <c r="B42" s="86">
        <v>44041</v>
      </c>
      <c r="C42" s="91">
        <v>855</v>
      </c>
      <c r="D42" s="85" t="s">
        <v>44</v>
      </c>
      <c r="E42" s="85" t="s">
        <v>45</v>
      </c>
      <c r="F42" s="88">
        <v>92.3</v>
      </c>
      <c r="G42" s="22"/>
    </row>
    <row r="43" spans="1:7" ht="12.75">
      <c r="A43" s="85">
        <v>14</v>
      </c>
      <c r="B43" s="86">
        <v>44041</v>
      </c>
      <c r="C43" s="91">
        <v>14</v>
      </c>
      <c r="D43" s="85" t="s">
        <v>42</v>
      </c>
      <c r="E43" s="87" t="s">
        <v>38</v>
      </c>
      <c r="F43" s="88">
        <v>500</v>
      </c>
      <c r="G43" s="22"/>
    </row>
    <row r="44" spans="1:7" ht="12.75">
      <c r="A44" s="85">
        <v>15</v>
      </c>
      <c r="B44" s="86">
        <v>44043</v>
      </c>
      <c r="C44" s="91">
        <v>859</v>
      </c>
      <c r="D44" s="85" t="s">
        <v>44</v>
      </c>
      <c r="E44" s="85" t="s">
        <v>45</v>
      </c>
      <c r="F44" s="88">
        <v>28.4</v>
      </c>
      <c r="G44" s="22"/>
    </row>
    <row r="45" spans="1:7" ht="12.75">
      <c r="A45" s="23"/>
      <c r="B45" s="218" t="s">
        <v>46</v>
      </c>
      <c r="C45" s="218"/>
      <c r="D45" s="23"/>
      <c r="E45" s="23"/>
      <c r="F45" s="26">
        <f>SUM(F33:F44)</f>
        <v>4755.27</v>
      </c>
      <c r="G45" s="22"/>
    </row>
    <row r="46" spans="1:7" s="58" customFormat="1" ht="12.75">
      <c r="A46" s="20">
        <v>16</v>
      </c>
      <c r="B46" s="21">
        <v>44015</v>
      </c>
      <c r="C46" s="95">
        <v>762</v>
      </c>
      <c r="D46" s="173" t="s">
        <v>135</v>
      </c>
      <c r="E46" s="184" t="s">
        <v>136</v>
      </c>
      <c r="F46" s="96">
        <v>392.7</v>
      </c>
      <c r="G46" s="57"/>
    </row>
    <row r="47" spans="1:7" s="58" customFormat="1" ht="12.75">
      <c r="A47" s="20">
        <v>17</v>
      </c>
      <c r="B47" s="21">
        <v>44015</v>
      </c>
      <c r="C47" s="95">
        <v>765</v>
      </c>
      <c r="D47" s="87" t="s">
        <v>34</v>
      </c>
      <c r="E47" s="87" t="s">
        <v>117</v>
      </c>
      <c r="F47" s="96">
        <v>100</v>
      </c>
      <c r="G47" s="57"/>
    </row>
    <row r="48" spans="1:7" s="58" customFormat="1" ht="12.75">
      <c r="A48" s="20">
        <v>18</v>
      </c>
      <c r="B48" s="86">
        <v>44019</v>
      </c>
      <c r="C48" s="91">
        <v>806</v>
      </c>
      <c r="D48" s="173" t="s">
        <v>72</v>
      </c>
      <c r="E48" s="184" t="s">
        <v>73</v>
      </c>
      <c r="F48" s="92">
        <v>1011.08</v>
      </c>
      <c r="G48" s="57"/>
    </row>
    <row r="49" spans="1:7" s="1" customFormat="1" ht="12.75">
      <c r="A49" s="20">
        <v>19</v>
      </c>
      <c r="B49" s="86">
        <v>44019</v>
      </c>
      <c r="C49" s="91">
        <v>807</v>
      </c>
      <c r="D49" s="87" t="s">
        <v>49</v>
      </c>
      <c r="E49" s="87" t="s">
        <v>84</v>
      </c>
      <c r="F49" s="92">
        <v>213.64</v>
      </c>
      <c r="G49" s="25"/>
    </row>
    <row r="50" spans="1:7" s="1" customFormat="1" ht="12.75">
      <c r="A50" s="20">
        <v>20</v>
      </c>
      <c r="B50" s="86">
        <v>44021</v>
      </c>
      <c r="C50" s="91">
        <v>13</v>
      </c>
      <c r="D50" s="85" t="s">
        <v>227</v>
      </c>
      <c r="E50" s="181" t="s">
        <v>38</v>
      </c>
      <c r="F50" s="179">
        <v>100</v>
      </c>
      <c r="G50" s="25"/>
    </row>
    <row r="51" spans="1:7" s="1" customFormat="1" ht="12.75">
      <c r="A51" s="20">
        <v>21</v>
      </c>
      <c r="B51" s="86">
        <v>44028</v>
      </c>
      <c r="C51" s="91">
        <v>825</v>
      </c>
      <c r="D51" s="174" t="s">
        <v>47</v>
      </c>
      <c r="E51" s="188" t="s">
        <v>48</v>
      </c>
      <c r="F51" s="185">
        <v>277.62</v>
      </c>
      <c r="G51" s="25"/>
    </row>
    <row r="52" spans="1:7" s="1" customFormat="1" ht="12.75">
      <c r="A52" s="20">
        <v>22</v>
      </c>
      <c r="B52" s="86">
        <v>44034</v>
      </c>
      <c r="C52" s="91">
        <v>834</v>
      </c>
      <c r="D52" s="85" t="s">
        <v>75</v>
      </c>
      <c r="E52" s="184" t="s">
        <v>231</v>
      </c>
      <c r="F52" s="185">
        <v>2720.34</v>
      </c>
      <c r="G52" s="25"/>
    </row>
    <row r="53" spans="1:7" s="1" customFormat="1" ht="12.75">
      <c r="A53" s="20">
        <v>23</v>
      </c>
      <c r="B53" s="86">
        <v>44034</v>
      </c>
      <c r="C53" s="95">
        <v>835</v>
      </c>
      <c r="D53" s="174" t="s">
        <v>99</v>
      </c>
      <c r="E53" s="188" t="s">
        <v>232</v>
      </c>
      <c r="F53" s="96">
        <v>259.34</v>
      </c>
      <c r="G53" s="25"/>
    </row>
    <row r="54" spans="1:7" s="1" customFormat="1" ht="12.75">
      <c r="A54" s="20">
        <v>24</v>
      </c>
      <c r="B54" s="86">
        <v>44035</v>
      </c>
      <c r="C54" s="91">
        <v>848</v>
      </c>
      <c r="D54" s="174" t="s">
        <v>51</v>
      </c>
      <c r="E54" s="188" t="s">
        <v>52</v>
      </c>
      <c r="F54" s="185">
        <v>1332.8</v>
      </c>
      <c r="G54" s="25"/>
    </row>
    <row r="55" spans="1:7" s="1" customFormat="1" ht="12.75">
      <c r="A55" s="20">
        <v>25</v>
      </c>
      <c r="B55" s="86">
        <v>44041</v>
      </c>
      <c r="C55" s="91">
        <v>850</v>
      </c>
      <c r="D55" s="173" t="s">
        <v>53</v>
      </c>
      <c r="E55" s="184" t="s">
        <v>54</v>
      </c>
      <c r="F55" s="185">
        <v>499.8</v>
      </c>
      <c r="G55" s="25"/>
    </row>
    <row r="56" spans="1:7" s="1" customFormat="1" ht="12.75">
      <c r="A56" s="20">
        <v>26</v>
      </c>
      <c r="B56" s="86">
        <v>44041</v>
      </c>
      <c r="C56" s="91">
        <v>14</v>
      </c>
      <c r="D56" s="85" t="s">
        <v>227</v>
      </c>
      <c r="E56" s="181" t="s">
        <v>38</v>
      </c>
      <c r="F56" s="185">
        <v>100</v>
      </c>
      <c r="G56" s="25"/>
    </row>
    <row r="57" spans="1:7" s="1" customFormat="1" ht="12.75" hidden="1">
      <c r="A57" s="20">
        <v>27</v>
      </c>
      <c r="B57" s="86">
        <v>43700</v>
      </c>
      <c r="C57" s="91">
        <v>739</v>
      </c>
      <c r="D57" s="173" t="s">
        <v>99</v>
      </c>
      <c r="E57" s="184" t="s">
        <v>100</v>
      </c>
      <c r="F57" s="185"/>
      <c r="G57" s="25"/>
    </row>
    <row r="58" spans="1:7" s="1" customFormat="1" ht="12.75">
      <c r="A58" s="20">
        <v>27</v>
      </c>
      <c r="B58" s="86">
        <v>44043</v>
      </c>
      <c r="C58" s="91">
        <v>865</v>
      </c>
      <c r="D58" s="87" t="s">
        <v>233</v>
      </c>
      <c r="E58" s="87" t="s">
        <v>234</v>
      </c>
      <c r="F58" s="185">
        <v>36</v>
      </c>
      <c r="G58" s="25"/>
    </row>
    <row r="59" spans="1:7" s="1" customFormat="1" ht="12.75" hidden="1">
      <c r="A59" s="20">
        <v>15</v>
      </c>
      <c r="B59" s="86">
        <v>43853</v>
      </c>
      <c r="C59" s="91">
        <v>63</v>
      </c>
      <c r="D59" s="173" t="s">
        <v>72</v>
      </c>
      <c r="E59" s="184" t="s">
        <v>100</v>
      </c>
      <c r="F59" s="185"/>
      <c r="G59" s="25"/>
    </row>
    <row r="60" spans="1:7" s="1" customFormat="1" ht="12.75" hidden="1">
      <c r="A60" s="20">
        <v>18</v>
      </c>
      <c r="B60" s="86">
        <v>43929</v>
      </c>
      <c r="C60" s="91">
        <v>577</v>
      </c>
      <c r="D60" s="173" t="s">
        <v>72</v>
      </c>
      <c r="E60" s="184" t="s">
        <v>169</v>
      </c>
      <c r="G60" s="25"/>
    </row>
    <row r="61" spans="1:7" s="1" customFormat="1" ht="12.75" hidden="1">
      <c r="A61" s="20">
        <v>19</v>
      </c>
      <c r="B61" s="86">
        <v>43907</v>
      </c>
      <c r="C61" s="87">
        <v>7</v>
      </c>
      <c r="D61" s="177" t="s">
        <v>85</v>
      </c>
      <c r="E61" s="186" t="s">
        <v>38</v>
      </c>
      <c r="F61" s="187"/>
      <c r="G61" s="25"/>
    </row>
    <row r="62" spans="1:9" ht="12.75" hidden="1">
      <c r="A62" s="20">
        <v>19</v>
      </c>
      <c r="B62" s="86">
        <v>43936</v>
      </c>
      <c r="C62" s="87">
        <v>508</v>
      </c>
      <c r="D62" s="174" t="s">
        <v>75</v>
      </c>
      <c r="E62" s="184" t="s">
        <v>175</v>
      </c>
      <c r="F62" s="187"/>
      <c r="G62" s="22"/>
      <c r="I62" s="176"/>
    </row>
    <row r="63" spans="1:9" ht="12.75" hidden="1">
      <c r="A63" s="20">
        <v>26</v>
      </c>
      <c r="B63" s="150">
        <v>43972</v>
      </c>
      <c r="C63" s="213">
        <v>594</v>
      </c>
      <c r="D63" s="173" t="s">
        <v>99</v>
      </c>
      <c r="E63" s="184" t="s">
        <v>100</v>
      </c>
      <c r="F63" s="187"/>
      <c r="G63" s="22"/>
      <c r="I63" s="176"/>
    </row>
    <row r="64" spans="1:7" ht="12.75">
      <c r="A64" s="23"/>
      <c r="B64" s="218" t="s">
        <v>55</v>
      </c>
      <c r="C64" s="218"/>
      <c r="D64" s="24"/>
      <c r="E64" s="182"/>
      <c r="F64" s="183">
        <f>SUM(F46:F63)</f>
        <v>7043.320000000001</v>
      </c>
      <c r="G64" s="22"/>
    </row>
    <row r="65" spans="1:7" s="1" customFormat="1" ht="12.75" hidden="1">
      <c r="A65" s="85">
        <v>27</v>
      </c>
      <c r="B65" s="86">
        <v>43868</v>
      </c>
      <c r="C65" s="85">
        <v>148</v>
      </c>
      <c r="D65" s="85" t="s">
        <v>44</v>
      </c>
      <c r="E65" s="85" t="s">
        <v>159</v>
      </c>
      <c r="F65" s="90"/>
      <c r="G65" s="25"/>
    </row>
    <row r="66" spans="1:7" s="1" customFormat="1" ht="12.75" hidden="1">
      <c r="A66" s="85">
        <v>28</v>
      </c>
      <c r="B66" s="135">
        <v>43880</v>
      </c>
      <c r="C66" s="136">
        <v>177</v>
      </c>
      <c r="D66" s="20" t="s">
        <v>162</v>
      </c>
      <c r="E66" s="85" t="s">
        <v>163</v>
      </c>
      <c r="F66" s="88"/>
      <c r="G66" s="25"/>
    </row>
    <row r="67" spans="1:7" s="1" customFormat="1" ht="12.75" hidden="1">
      <c r="A67" s="85">
        <v>29</v>
      </c>
      <c r="B67" s="135">
        <v>43880</v>
      </c>
      <c r="C67" s="87">
        <v>178</v>
      </c>
      <c r="D67" s="85" t="s">
        <v>164</v>
      </c>
      <c r="E67" s="85" t="s">
        <v>165</v>
      </c>
      <c r="F67" s="88"/>
      <c r="G67" s="25"/>
    </row>
    <row r="68" spans="1:7" s="1" customFormat="1" ht="12.75" hidden="1">
      <c r="A68" s="85">
        <v>30</v>
      </c>
      <c r="B68" s="86">
        <v>43887</v>
      </c>
      <c r="C68" s="85">
        <v>191</v>
      </c>
      <c r="D68" s="85" t="s">
        <v>162</v>
      </c>
      <c r="E68" s="87" t="s">
        <v>167</v>
      </c>
      <c r="F68" s="90"/>
      <c r="G68" s="25"/>
    </row>
    <row r="69" spans="1:7" ht="12.75" hidden="1">
      <c r="A69" s="85">
        <v>24</v>
      </c>
      <c r="B69" s="135">
        <v>43936</v>
      </c>
      <c r="C69" s="87">
        <v>505</v>
      </c>
      <c r="D69" s="20" t="s">
        <v>183</v>
      </c>
      <c r="E69" s="85" t="s">
        <v>180</v>
      </c>
      <c r="F69" s="88"/>
      <c r="G69" s="22"/>
    </row>
    <row r="70" spans="1:7" ht="12.75" hidden="1">
      <c r="A70" s="85">
        <v>25</v>
      </c>
      <c r="B70" s="135">
        <v>43978</v>
      </c>
      <c r="C70" s="87">
        <v>613</v>
      </c>
      <c r="D70" s="85" t="s">
        <v>190</v>
      </c>
      <c r="E70" s="85" t="s">
        <v>191</v>
      </c>
      <c r="F70" s="88"/>
      <c r="G70" s="22"/>
    </row>
    <row r="71" spans="1:7" ht="12.75">
      <c r="A71" s="85">
        <v>28</v>
      </c>
      <c r="B71" s="135">
        <v>44041</v>
      </c>
      <c r="C71" s="87">
        <v>851</v>
      </c>
      <c r="D71" s="85" t="s">
        <v>195</v>
      </c>
      <c r="E71" s="85" t="s">
        <v>196</v>
      </c>
      <c r="F71" s="88">
        <v>1276.19</v>
      </c>
      <c r="G71" s="22"/>
    </row>
    <row r="72" spans="1:7" ht="12.75">
      <c r="A72" s="85">
        <v>29</v>
      </c>
      <c r="B72" s="135">
        <v>44043</v>
      </c>
      <c r="C72" s="87">
        <v>863</v>
      </c>
      <c r="D72" s="206" t="s">
        <v>44</v>
      </c>
      <c r="E72" s="207" t="s">
        <v>194</v>
      </c>
      <c r="F72" s="175">
        <v>60</v>
      </c>
      <c r="G72" s="22"/>
    </row>
    <row r="73" spans="1:7" ht="12.75" hidden="1">
      <c r="A73" s="85">
        <v>33</v>
      </c>
      <c r="B73" s="215">
        <v>43993</v>
      </c>
      <c r="C73" s="216">
        <v>11</v>
      </c>
      <c r="D73" s="85" t="s">
        <v>200</v>
      </c>
      <c r="E73" s="173" t="s">
        <v>38</v>
      </c>
      <c r="F73" s="193"/>
      <c r="G73" s="22"/>
    </row>
    <row r="74" spans="1:7" ht="12.75" hidden="1">
      <c r="A74" s="85">
        <v>34</v>
      </c>
      <c r="B74" s="214">
        <v>44012</v>
      </c>
      <c r="C74" s="210">
        <v>756</v>
      </c>
      <c r="D74" s="85" t="s">
        <v>120</v>
      </c>
      <c r="E74" s="173" t="s">
        <v>196</v>
      </c>
      <c r="F74" s="193"/>
      <c r="G74" s="22"/>
    </row>
    <row r="75" spans="1:7" ht="12.75">
      <c r="A75" s="23"/>
      <c r="B75" s="218" t="s">
        <v>56</v>
      </c>
      <c r="C75" s="218"/>
      <c r="D75" s="23"/>
      <c r="E75" s="24"/>
      <c r="F75" s="183">
        <f>SUM(F65:F74)</f>
        <v>1336.19</v>
      </c>
      <c r="G75" s="22"/>
    </row>
    <row r="76" spans="1:7" s="58" customFormat="1" ht="12.75" hidden="1">
      <c r="A76" s="20">
        <v>29</v>
      </c>
      <c r="B76" s="135">
        <v>43913</v>
      </c>
      <c r="C76" s="95">
        <v>392</v>
      </c>
      <c r="D76" s="20" t="s">
        <v>120</v>
      </c>
      <c r="E76" s="117" t="s">
        <v>103</v>
      </c>
      <c r="F76" s="118"/>
      <c r="G76" s="57"/>
    </row>
    <row r="77" spans="1:7" s="58" customFormat="1" ht="12.75">
      <c r="A77" s="85">
        <v>30</v>
      </c>
      <c r="B77" s="209">
        <v>44028</v>
      </c>
      <c r="C77" s="211">
        <v>828</v>
      </c>
      <c r="D77" s="85" t="s">
        <v>177</v>
      </c>
      <c r="E77" s="117" t="s">
        <v>230</v>
      </c>
      <c r="F77" s="208">
        <v>740</v>
      </c>
      <c r="G77" s="57"/>
    </row>
    <row r="78" spans="1:7" s="58" customFormat="1" ht="12.75" hidden="1">
      <c r="A78" s="20">
        <v>36</v>
      </c>
      <c r="B78" s="86">
        <v>43992</v>
      </c>
      <c r="C78" s="85">
        <v>713</v>
      </c>
      <c r="D78" s="20" t="s">
        <v>197</v>
      </c>
      <c r="E78" s="87" t="s">
        <v>103</v>
      </c>
      <c r="F78" s="90"/>
      <c r="G78" s="57"/>
    </row>
    <row r="79" spans="1:7" s="58" customFormat="1" ht="12.75" hidden="1">
      <c r="A79" s="20">
        <v>37</v>
      </c>
      <c r="B79" s="86">
        <v>43992</v>
      </c>
      <c r="C79" s="85">
        <v>691</v>
      </c>
      <c r="D79" s="85" t="s">
        <v>199</v>
      </c>
      <c r="E79" s="87" t="s">
        <v>109</v>
      </c>
      <c r="F79" s="90"/>
      <c r="G79" s="57"/>
    </row>
    <row r="80" spans="1:7" s="1" customFormat="1" ht="12.75" hidden="1">
      <c r="A80" s="85">
        <v>38</v>
      </c>
      <c r="B80" s="86">
        <v>44012</v>
      </c>
      <c r="C80" s="85">
        <v>757</v>
      </c>
      <c r="D80" s="20" t="s">
        <v>120</v>
      </c>
      <c r="E80" s="117" t="s">
        <v>103</v>
      </c>
      <c r="F80" s="90"/>
      <c r="G80" s="25"/>
    </row>
    <row r="81" spans="1:7" s="1" customFormat="1" ht="12.75">
      <c r="A81" s="23"/>
      <c r="B81" s="218" t="s">
        <v>79</v>
      </c>
      <c r="C81" s="218"/>
      <c r="D81" s="23"/>
      <c r="E81" s="24"/>
      <c r="F81" s="89">
        <f>SUM(F76:F80)</f>
        <v>740</v>
      </c>
      <c r="G81" s="25"/>
    </row>
    <row r="82" spans="1:7" s="58" customFormat="1" ht="12.75" hidden="1">
      <c r="A82" s="85">
        <v>27</v>
      </c>
      <c r="B82" s="86">
        <v>43755</v>
      </c>
      <c r="C82" s="85">
        <v>984</v>
      </c>
      <c r="D82" s="85" t="s">
        <v>137</v>
      </c>
      <c r="E82" s="87" t="s">
        <v>138</v>
      </c>
      <c r="F82" s="90"/>
      <c r="G82" s="57"/>
    </row>
    <row r="83" spans="1:7" s="58" customFormat="1" ht="12.75" hidden="1">
      <c r="A83" s="23"/>
      <c r="B83" s="218" t="s">
        <v>82</v>
      </c>
      <c r="C83" s="218"/>
      <c r="D83" s="23"/>
      <c r="E83" s="24"/>
      <c r="F83" s="89">
        <f>SUM(F82)</f>
        <v>0</v>
      </c>
      <c r="G83" s="57"/>
    </row>
    <row r="84" spans="1:7" s="58" customFormat="1" ht="12.75" hidden="1">
      <c r="A84" s="20">
        <v>30</v>
      </c>
      <c r="B84" s="21">
        <v>43978</v>
      </c>
      <c r="C84" s="95">
        <v>608</v>
      </c>
      <c r="D84" s="20" t="s">
        <v>192</v>
      </c>
      <c r="E84" s="117" t="s">
        <v>193</v>
      </c>
      <c r="F84" s="118"/>
      <c r="G84" s="57"/>
    </row>
    <row r="85" spans="1:7" s="58" customFormat="1" ht="12.75">
      <c r="A85" s="85">
        <v>31</v>
      </c>
      <c r="B85" s="21">
        <v>44043</v>
      </c>
      <c r="C85" s="134">
        <v>866</v>
      </c>
      <c r="D85" s="85" t="s">
        <v>235</v>
      </c>
      <c r="E85" s="87" t="s">
        <v>138</v>
      </c>
      <c r="F85" s="90">
        <v>410</v>
      </c>
      <c r="G85" s="57"/>
    </row>
    <row r="86" spans="1:7" s="1" customFormat="1" ht="12.75" hidden="1">
      <c r="A86" s="85">
        <v>40</v>
      </c>
      <c r="B86" s="21">
        <v>44004</v>
      </c>
      <c r="C86" s="134">
        <v>739</v>
      </c>
      <c r="D86" s="85" t="s">
        <v>113</v>
      </c>
      <c r="E86" s="87" t="s">
        <v>198</v>
      </c>
      <c r="F86" s="90"/>
      <c r="G86" s="25"/>
    </row>
    <row r="87" spans="1:7" s="58" customFormat="1" ht="12.75">
      <c r="A87" s="23"/>
      <c r="B87" s="218" t="s">
        <v>86</v>
      </c>
      <c r="C87" s="218"/>
      <c r="D87" s="23"/>
      <c r="E87" s="24"/>
      <c r="F87" s="89">
        <f>SUM(F84:F86)</f>
        <v>410</v>
      </c>
      <c r="G87" s="57"/>
    </row>
    <row r="88" spans="1:7" s="1" customFormat="1" ht="12.75">
      <c r="A88" s="85">
        <v>32</v>
      </c>
      <c r="B88" s="86">
        <v>44043</v>
      </c>
      <c r="C88" s="87">
        <v>861</v>
      </c>
      <c r="D88" s="85" t="s">
        <v>44</v>
      </c>
      <c r="E88" s="85" t="s">
        <v>236</v>
      </c>
      <c r="F88" s="88">
        <v>210.03</v>
      </c>
      <c r="G88" s="25"/>
    </row>
    <row r="89" spans="1:7" s="1" customFormat="1" ht="12.75" hidden="1">
      <c r="A89" s="85">
        <v>35</v>
      </c>
      <c r="B89" s="86">
        <v>43865</v>
      </c>
      <c r="C89" s="87">
        <v>3</v>
      </c>
      <c r="D89" s="85" t="s">
        <v>157</v>
      </c>
      <c r="E89" s="85" t="s">
        <v>38</v>
      </c>
      <c r="F89" s="90"/>
      <c r="G89" s="27"/>
    </row>
    <row r="90" spans="1:7" s="1" customFormat="1" ht="12.75">
      <c r="A90" s="23"/>
      <c r="B90" s="218" t="s">
        <v>57</v>
      </c>
      <c r="C90" s="218"/>
      <c r="D90" s="24"/>
      <c r="E90" s="24"/>
      <c r="F90" s="89">
        <f>SUM(F88:F89)</f>
        <v>210.03</v>
      </c>
      <c r="G90" s="28"/>
    </row>
    <row r="91" spans="1:7" s="58" customFormat="1" ht="12.75" hidden="1">
      <c r="A91" s="20">
        <v>37</v>
      </c>
      <c r="B91" s="21">
        <v>43889</v>
      </c>
      <c r="C91" s="95">
        <v>224</v>
      </c>
      <c r="D91" s="117" t="s">
        <v>119</v>
      </c>
      <c r="E91" s="117" t="s">
        <v>170</v>
      </c>
      <c r="F91" s="118"/>
      <c r="G91" s="73"/>
    </row>
    <row r="92" spans="1:7" s="58" customFormat="1" ht="12.75" hidden="1">
      <c r="A92" s="20">
        <v>28</v>
      </c>
      <c r="B92" s="21">
        <v>43705</v>
      </c>
      <c r="C92" s="95">
        <v>753</v>
      </c>
      <c r="D92" s="117" t="s">
        <v>111</v>
      </c>
      <c r="E92" s="117" t="s">
        <v>112</v>
      </c>
      <c r="F92" s="118"/>
      <c r="G92" s="73"/>
    </row>
    <row r="93" spans="1:7" s="1" customFormat="1" ht="12.75" hidden="1">
      <c r="A93" s="23"/>
      <c r="B93" s="218" t="s">
        <v>118</v>
      </c>
      <c r="C93" s="218"/>
      <c r="D93" s="24"/>
      <c r="E93" s="24"/>
      <c r="F93" s="89">
        <f>SUM(F91:F92)</f>
        <v>0</v>
      </c>
      <c r="G93" s="28"/>
    </row>
    <row r="94" spans="1:7" s="58" customFormat="1" ht="12.75" hidden="1">
      <c r="A94" s="20">
        <v>33</v>
      </c>
      <c r="B94" s="21">
        <v>43658</v>
      </c>
      <c r="C94" s="95">
        <v>656</v>
      </c>
      <c r="D94" s="117" t="s">
        <v>111</v>
      </c>
      <c r="E94" s="117" t="s">
        <v>112</v>
      </c>
      <c r="F94" s="118"/>
      <c r="G94" s="73"/>
    </row>
    <row r="95" spans="1:7" s="1" customFormat="1" ht="12.75" hidden="1">
      <c r="A95" s="23"/>
      <c r="B95" s="218" t="s">
        <v>110</v>
      </c>
      <c r="C95" s="218"/>
      <c r="D95" s="24"/>
      <c r="E95" s="24"/>
      <c r="F95" s="89">
        <f>SUM(F94)</f>
        <v>0</v>
      </c>
      <c r="G95" s="28"/>
    </row>
    <row r="96" spans="1:7" s="58" customFormat="1" ht="12.75" hidden="1">
      <c r="A96" s="20">
        <v>28</v>
      </c>
      <c r="B96" s="21">
        <v>43923</v>
      </c>
      <c r="C96" s="95">
        <v>403</v>
      </c>
      <c r="D96" s="117" t="s">
        <v>179</v>
      </c>
      <c r="E96" s="117" t="s">
        <v>180</v>
      </c>
      <c r="F96" s="118"/>
      <c r="G96" s="73"/>
    </row>
    <row r="97" spans="1:7" s="58" customFormat="1" ht="12.75" hidden="1">
      <c r="A97" s="20">
        <v>31</v>
      </c>
      <c r="B97" s="21">
        <v>43956</v>
      </c>
      <c r="C97" s="95">
        <v>9</v>
      </c>
      <c r="D97" s="85" t="s">
        <v>185</v>
      </c>
      <c r="E97" s="117" t="s">
        <v>38</v>
      </c>
      <c r="F97" s="118"/>
      <c r="G97" s="73"/>
    </row>
    <row r="98" spans="1:7" s="58" customFormat="1" ht="12.75">
      <c r="A98" s="20">
        <v>33</v>
      </c>
      <c r="B98" s="21">
        <v>44019</v>
      </c>
      <c r="C98" s="95">
        <v>767</v>
      </c>
      <c r="D98" s="117" t="s">
        <v>220</v>
      </c>
      <c r="E98" s="117" t="s">
        <v>221</v>
      </c>
      <c r="F98" s="118">
        <v>596.9</v>
      </c>
      <c r="G98" s="73"/>
    </row>
    <row r="99" spans="1:7" s="58" customFormat="1" ht="12.75">
      <c r="A99" s="20">
        <v>34</v>
      </c>
      <c r="B99" s="21">
        <v>44028</v>
      </c>
      <c r="C99" s="95">
        <v>829</v>
      </c>
      <c r="D99" s="117" t="s">
        <v>192</v>
      </c>
      <c r="E99" s="117" t="s">
        <v>180</v>
      </c>
      <c r="F99" s="118">
        <v>821.1</v>
      </c>
      <c r="G99" s="73"/>
    </row>
    <row r="100" spans="1:7" s="1" customFormat="1" ht="12.75">
      <c r="A100" s="23"/>
      <c r="B100" s="218" t="s">
        <v>178</v>
      </c>
      <c r="C100" s="218"/>
      <c r="D100" s="24"/>
      <c r="E100" s="24"/>
      <c r="F100" s="89">
        <f>SUM(F96:F99)</f>
        <v>1418</v>
      </c>
      <c r="G100" s="28"/>
    </row>
    <row r="101" spans="1:7" s="1" customFormat="1" ht="12.75">
      <c r="A101" s="85">
        <v>35</v>
      </c>
      <c r="B101" s="86">
        <v>44015</v>
      </c>
      <c r="C101" s="87">
        <v>768</v>
      </c>
      <c r="D101" s="133" t="s">
        <v>218</v>
      </c>
      <c r="E101" s="87" t="s">
        <v>219</v>
      </c>
      <c r="F101" s="88">
        <v>1620</v>
      </c>
      <c r="G101" s="28"/>
    </row>
    <row r="102" spans="1:7" s="1" customFormat="1" ht="12.75">
      <c r="A102" s="85">
        <v>36</v>
      </c>
      <c r="B102" s="86">
        <v>44021</v>
      </c>
      <c r="C102" s="87">
        <v>811</v>
      </c>
      <c r="D102" s="133" t="s">
        <v>134</v>
      </c>
      <c r="E102" s="87" t="s">
        <v>222</v>
      </c>
      <c r="F102" s="88">
        <v>100</v>
      </c>
      <c r="G102" s="28"/>
    </row>
    <row r="103" spans="1:7" s="1" customFormat="1" ht="12.75">
      <c r="A103" s="85">
        <v>37</v>
      </c>
      <c r="B103" s="86">
        <v>44021</v>
      </c>
      <c r="C103" s="87">
        <v>812</v>
      </c>
      <c r="D103" s="133" t="s">
        <v>216</v>
      </c>
      <c r="E103" s="87" t="s">
        <v>223</v>
      </c>
      <c r="F103" s="88">
        <v>100</v>
      </c>
      <c r="G103" s="28"/>
    </row>
    <row r="104" spans="1:7" s="1" customFormat="1" ht="12.75">
      <c r="A104" s="85">
        <v>38</v>
      </c>
      <c r="B104" s="86">
        <v>44021</v>
      </c>
      <c r="C104" s="87">
        <v>813</v>
      </c>
      <c r="D104" s="133" t="s">
        <v>216</v>
      </c>
      <c r="E104" s="87" t="s">
        <v>224</v>
      </c>
      <c r="F104" s="88">
        <v>100</v>
      </c>
      <c r="G104" s="28"/>
    </row>
    <row r="105" spans="1:7" s="1" customFormat="1" ht="12.75">
      <c r="A105" s="85">
        <v>39</v>
      </c>
      <c r="B105" s="86">
        <v>44021</v>
      </c>
      <c r="C105" s="87">
        <v>814</v>
      </c>
      <c r="D105" s="133" t="s">
        <v>216</v>
      </c>
      <c r="E105" s="87" t="s">
        <v>225</v>
      </c>
      <c r="F105" s="88">
        <v>100</v>
      </c>
      <c r="G105" s="28"/>
    </row>
    <row r="106" spans="1:7" s="1" customFormat="1" ht="12.75">
      <c r="A106" s="85">
        <v>40</v>
      </c>
      <c r="B106" s="86">
        <v>44021</v>
      </c>
      <c r="C106" s="87">
        <v>815</v>
      </c>
      <c r="D106" s="133" t="s">
        <v>216</v>
      </c>
      <c r="E106" s="87" t="s">
        <v>226</v>
      </c>
      <c r="F106" s="88">
        <v>100</v>
      </c>
      <c r="G106" s="28"/>
    </row>
    <row r="107" spans="1:7" s="1" customFormat="1" ht="12.75">
      <c r="A107" s="85">
        <v>41</v>
      </c>
      <c r="B107" s="86">
        <v>44043</v>
      </c>
      <c r="C107" s="87">
        <v>864</v>
      </c>
      <c r="D107" s="133" t="s">
        <v>233</v>
      </c>
      <c r="E107" s="87" t="s">
        <v>237</v>
      </c>
      <c r="F107" s="88">
        <v>240</v>
      </c>
      <c r="G107" s="28"/>
    </row>
    <row r="108" spans="1:7" s="1" customFormat="1" ht="12.75">
      <c r="A108" s="23"/>
      <c r="B108" s="218" t="s">
        <v>58</v>
      </c>
      <c r="C108" s="218"/>
      <c r="D108" s="87"/>
      <c r="E108" s="87"/>
      <c r="F108" s="89">
        <f>SUM(F101:F107)</f>
        <v>2360</v>
      </c>
      <c r="G108" s="28"/>
    </row>
    <row r="109" spans="1:7" s="1" customFormat="1" ht="12.75" hidden="1">
      <c r="A109" s="85">
        <v>29</v>
      </c>
      <c r="B109" s="86">
        <v>43684</v>
      </c>
      <c r="C109" s="87">
        <v>724</v>
      </c>
      <c r="D109" s="87" t="s">
        <v>60</v>
      </c>
      <c r="E109" s="87" t="s">
        <v>61</v>
      </c>
      <c r="F109" s="88"/>
      <c r="G109" s="28"/>
    </row>
    <row r="110" spans="1:7" s="1" customFormat="1" ht="12.75" hidden="1">
      <c r="A110" s="85">
        <v>21</v>
      </c>
      <c r="B110" s="86">
        <v>43853</v>
      </c>
      <c r="C110" s="87">
        <v>69</v>
      </c>
      <c r="D110" s="87" t="s">
        <v>72</v>
      </c>
      <c r="E110" s="87" t="s">
        <v>101</v>
      </c>
      <c r="F110" s="88"/>
      <c r="G110" s="28"/>
    </row>
    <row r="111" spans="1:7" s="1" customFormat="1" ht="12.75">
      <c r="A111" s="85">
        <v>42</v>
      </c>
      <c r="B111" s="135">
        <v>44015</v>
      </c>
      <c r="C111" s="87">
        <v>766</v>
      </c>
      <c r="D111" s="87" t="s">
        <v>34</v>
      </c>
      <c r="E111" s="87" t="s">
        <v>80</v>
      </c>
      <c r="F111" s="88">
        <v>489.53</v>
      </c>
      <c r="G111" s="28"/>
    </row>
    <row r="112" spans="1:6" ht="12.75">
      <c r="A112" s="85">
        <v>43</v>
      </c>
      <c r="B112" s="135">
        <v>44022</v>
      </c>
      <c r="C112" s="87">
        <v>821</v>
      </c>
      <c r="D112" s="87" t="s">
        <v>72</v>
      </c>
      <c r="E112" s="87" t="s">
        <v>176</v>
      </c>
      <c r="F112" s="88">
        <v>8500</v>
      </c>
    </row>
    <row r="113" spans="1:6" ht="12.75">
      <c r="A113" s="85">
        <v>44</v>
      </c>
      <c r="B113" s="135">
        <v>44022</v>
      </c>
      <c r="C113" s="87">
        <v>822</v>
      </c>
      <c r="D113" s="87" t="s">
        <v>60</v>
      </c>
      <c r="E113" s="87" t="s">
        <v>61</v>
      </c>
      <c r="F113" s="88">
        <v>1936.32</v>
      </c>
    </row>
    <row r="114" spans="1:6" ht="12.75" hidden="1">
      <c r="A114" s="85">
        <v>34</v>
      </c>
      <c r="B114" s="86">
        <v>43921</v>
      </c>
      <c r="C114" s="87">
        <v>7</v>
      </c>
      <c r="D114" s="87" t="s">
        <v>60</v>
      </c>
      <c r="E114" s="87" t="s">
        <v>61</v>
      </c>
      <c r="F114" s="88"/>
    </row>
    <row r="115" spans="1:6" ht="12.75" hidden="1">
      <c r="A115" s="85">
        <v>36</v>
      </c>
      <c r="B115" s="86">
        <v>43738</v>
      </c>
      <c r="C115" s="87">
        <v>883</v>
      </c>
      <c r="D115" s="87" t="s">
        <v>34</v>
      </c>
      <c r="E115" s="87" t="s">
        <v>80</v>
      </c>
      <c r="F115" s="88"/>
    </row>
    <row r="116" spans="1:6" ht="12.75" hidden="1">
      <c r="A116" s="85">
        <v>34</v>
      </c>
      <c r="B116" s="86">
        <v>43949</v>
      </c>
      <c r="C116" s="87">
        <v>527</v>
      </c>
      <c r="D116" s="87" t="s">
        <v>83</v>
      </c>
      <c r="E116" s="87" t="s">
        <v>59</v>
      </c>
      <c r="F116" s="88"/>
    </row>
    <row r="117" spans="1:6" ht="12.75">
      <c r="A117" s="85"/>
      <c r="B117" s="223" t="s">
        <v>62</v>
      </c>
      <c r="C117" s="223"/>
      <c r="D117" s="87"/>
      <c r="E117" s="87"/>
      <c r="F117" s="89">
        <f>SUM(F109:F116)</f>
        <v>10925.85</v>
      </c>
    </row>
    <row r="118" spans="1:6" ht="12.75" hidden="1">
      <c r="A118" s="85">
        <v>35</v>
      </c>
      <c r="B118" s="86">
        <v>43700</v>
      </c>
      <c r="C118" s="87">
        <v>740</v>
      </c>
      <c r="D118" s="133" t="s">
        <v>104</v>
      </c>
      <c r="E118" s="87" t="s">
        <v>116</v>
      </c>
      <c r="F118" s="88"/>
    </row>
    <row r="119" spans="1:6" ht="12.75" hidden="1">
      <c r="A119" s="85">
        <v>44</v>
      </c>
      <c r="B119" s="86">
        <v>43887</v>
      </c>
      <c r="C119" s="87">
        <v>198</v>
      </c>
      <c r="D119" s="87" t="s">
        <v>108</v>
      </c>
      <c r="E119" s="87" t="s">
        <v>168</v>
      </c>
      <c r="F119" s="88"/>
    </row>
    <row r="120" spans="1:6" ht="12.75" hidden="1">
      <c r="A120" s="85">
        <v>35</v>
      </c>
      <c r="B120" s="86">
        <v>43923</v>
      </c>
      <c r="C120" s="87">
        <v>404</v>
      </c>
      <c r="D120" s="87" t="s">
        <v>179</v>
      </c>
      <c r="E120" s="87" t="s">
        <v>180</v>
      </c>
      <c r="F120" s="88"/>
    </row>
    <row r="121" spans="1:6" ht="12.75" hidden="1">
      <c r="A121" s="85">
        <v>36</v>
      </c>
      <c r="B121" s="86">
        <v>43929</v>
      </c>
      <c r="C121" s="87">
        <v>8</v>
      </c>
      <c r="D121" s="87" t="s">
        <v>182</v>
      </c>
      <c r="E121" s="87" t="s">
        <v>38</v>
      </c>
      <c r="F121" s="88"/>
    </row>
    <row r="122" spans="1:6" ht="12.75" hidden="1">
      <c r="A122" s="181">
        <v>38</v>
      </c>
      <c r="B122" s="189" t="s">
        <v>186</v>
      </c>
      <c r="C122" s="178">
        <v>572</v>
      </c>
      <c r="D122" s="178" t="s">
        <v>123</v>
      </c>
      <c r="E122" s="178" t="s">
        <v>87</v>
      </c>
      <c r="F122" s="175"/>
    </row>
    <row r="123" spans="1:6" ht="12.75">
      <c r="A123" s="181">
        <v>45</v>
      </c>
      <c r="B123" s="189">
        <v>44028</v>
      </c>
      <c r="C123" s="178">
        <v>826</v>
      </c>
      <c r="D123" s="178" t="s">
        <v>238</v>
      </c>
      <c r="E123" s="178" t="s">
        <v>239</v>
      </c>
      <c r="F123" s="175">
        <v>271.26</v>
      </c>
    </row>
    <row r="124" spans="1:6" ht="12.75" hidden="1">
      <c r="A124" s="181">
        <v>40</v>
      </c>
      <c r="B124" s="189" t="s">
        <v>187</v>
      </c>
      <c r="C124" s="178">
        <v>612</v>
      </c>
      <c r="D124" s="178" t="s">
        <v>188</v>
      </c>
      <c r="E124" s="178" t="s">
        <v>189</v>
      </c>
      <c r="F124" s="175"/>
    </row>
    <row r="125" spans="1:6" ht="12.75" hidden="1">
      <c r="A125" s="181">
        <v>47</v>
      </c>
      <c r="B125" s="189">
        <v>44007</v>
      </c>
      <c r="C125" s="178">
        <v>743</v>
      </c>
      <c r="D125" s="178" t="s">
        <v>123</v>
      </c>
      <c r="E125" s="178" t="s">
        <v>203</v>
      </c>
      <c r="F125" s="175"/>
    </row>
    <row r="126" spans="1:6" ht="12.75" hidden="1">
      <c r="A126" s="181">
        <v>48</v>
      </c>
      <c r="B126" s="189">
        <v>44011</v>
      </c>
      <c r="C126" s="178">
        <v>754</v>
      </c>
      <c r="D126" s="178" t="s">
        <v>123</v>
      </c>
      <c r="E126" s="178" t="s">
        <v>87</v>
      </c>
      <c r="F126" s="175"/>
    </row>
    <row r="127" spans="1:6" ht="12.75">
      <c r="A127" s="190"/>
      <c r="B127" s="219" t="s">
        <v>81</v>
      </c>
      <c r="C127" s="219"/>
      <c r="D127" s="191"/>
      <c r="E127" s="191"/>
      <c r="F127" s="192">
        <f>SUM(F118:F126)</f>
        <v>271.26</v>
      </c>
    </row>
    <row r="128" spans="1:6" ht="12.75">
      <c r="A128" s="190">
        <v>46</v>
      </c>
      <c r="B128" s="221" t="s">
        <v>64</v>
      </c>
      <c r="C128" s="222"/>
      <c r="D128" s="191"/>
      <c r="E128" s="191"/>
      <c r="F128" s="192">
        <v>274091.21</v>
      </c>
    </row>
    <row r="129" spans="1:6" ht="12.75">
      <c r="A129" s="188">
        <v>47</v>
      </c>
      <c r="B129" s="220" t="s">
        <v>240</v>
      </c>
      <c r="C129" s="220"/>
      <c r="D129" s="220"/>
      <c r="E129" s="194"/>
      <c r="F129" s="195">
        <f>SUM(F127,F117,F108,F100,F95,F93,F90,F87,F83,F81,F75,F64,F45,F32,F29,F25,F22,F18,F15)</f>
        <v>34427.86</v>
      </c>
    </row>
    <row r="130" spans="1:6" ht="12.75">
      <c r="A130" s="188" t="s">
        <v>244</v>
      </c>
      <c r="B130" s="220" t="s">
        <v>243</v>
      </c>
      <c r="C130" s="220"/>
      <c r="D130" s="220"/>
      <c r="E130" s="194"/>
      <c r="F130" s="195">
        <f>F129+F128</f>
        <v>308519.07</v>
      </c>
    </row>
    <row r="132" spans="2:5" ht="12.75">
      <c r="B132" s="13" t="s">
        <v>19</v>
      </c>
      <c r="E132" s="13" t="s">
        <v>20</v>
      </c>
    </row>
    <row r="133" spans="2:5" ht="12.75">
      <c r="B133" s="13" t="s">
        <v>21</v>
      </c>
      <c r="E133" s="13" t="s">
        <v>22</v>
      </c>
    </row>
    <row r="134" ht="12.75">
      <c r="E134" s="13" t="s">
        <v>23</v>
      </c>
    </row>
  </sheetData>
  <sheetProtection selectLockedCells="1" selectUnlockedCells="1"/>
  <mergeCells count="23">
    <mergeCell ref="B130:D130"/>
    <mergeCell ref="B81:C81"/>
    <mergeCell ref="B83:C83"/>
    <mergeCell ref="B87:C87"/>
    <mergeCell ref="B90:C90"/>
    <mergeCell ref="B108:C108"/>
    <mergeCell ref="B117:C117"/>
    <mergeCell ref="B100:C100"/>
    <mergeCell ref="B95:C95"/>
    <mergeCell ref="B32:C32"/>
    <mergeCell ref="B45:C45"/>
    <mergeCell ref="B64:C64"/>
    <mergeCell ref="B75:C75"/>
    <mergeCell ref="B127:C127"/>
    <mergeCell ref="B129:D129"/>
    <mergeCell ref="B93:C93"/>
    <mergeCell ref="B128:C128"/>
    <mergeCell ref="C5:E5"/>
    <mergeCell ref="B15:C15"/>
    <mergeCell ref="B18:C18"/>
    <mergeCell ref="B22:C22"/>
    <mergeCell ref="B25:C25"/>
    <mergeCell ref="B29:C29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0.00390625" style="29" customWidth="1"/>
    <col min="2" max="2" width="13.8515625" style="29" customWidth="1"/>
    <col min="3" max="3" width="22.140625" style="29" customWidth="1"/>
    <col min="4" max="4" width="31.8515625" style="29" customWidth="1"/>
    <col min="5" max="5" width="22.00390625" style="29" customWidth="1"/>
    <col min="6" max="6" width="14.7109375" style="29" bestFit="1" customWidth="1"/>
    <col min="7" max="16384" width="9.140625" style="29" customWidth="1"/>
  </cols>
  <sheetData>
    <row r="1" spans="1:5" ht="15">
      <c r="A1" s="1" t="s">
        <v>145</v>
      </c>
      <c r="B1" s="1"/>
      <c r="C1"/>
      <c r="D1"/>
      <c r="E1"/>
    </row>
    <row r="2" spans="1:5" ht="15">
      <c r="A2" s="1" t="s">
        <v>0</v>
      </c>
      <c r="B2"/>
      <c r="C2"/>
      <c r="D2"/>
      <c r="E2"/>
    </row>
    <row r="3" spans="1:5" ht="15">
      <c r="A3"/>
      <c r="B3" s="1" t="s">
        <v>63</v>
      </c>
      <c r="C3"/>
      <c r="D3"/>
      <c r="E3"/>
    </row>
    <row r="4" spans="1:5" ht="15">
      <c r="A4"/>
      <c r="B4" s="1"/>
      <c r="C4"/>
      <c r="D4"/>
      <c r="E4"/>
    </row>
    <row r="5" spans="1:5" ht="15">
      <c r="A5" s="14"/>
      <c r="B5" s="15"/>
      <c r="C5" s="224" t="s">
        <v>210</v>
      </c>
      <c r="D5" s="224"/>
      <c r="E5" s="224"/>
    </row>
    <row r="6" spans="1:5" ht="15.75" customHeight="1">
      <c r="A6" s="1"/>
      <c r="B6" s="1"/>
      <c r="C6" s="1"/>
      <c r="D6" s="1"/>
      <c r="E6" s="1"/>
    </row>
    <row r="7" spans="1:4" ht="15">
      <c r="A7" s="30"/>
      <c r="B7" s="30"/>
      <c r="D7" s="30"/>
    </row>
    <row r="8" spans="1:6" ht="38.25">
      <c r="A8" s="167" t="s">
        <v>25</v>
      </c>
      <c r="B8" s="168" t="s">
        <v>26</v>
      </c>
      <c r="C8" s="169" t="s">
        <v>27</v>
      </c>
      <c r="D8" s="74" t="s">
        <v>28</v>
      </c>
      <c r="E8" s="74" t="s">
        <v>29</v>
      </c>
      <c r="F8" s="74" t="s">
        <v>30</v>
      </c>
    </row>
    <row r="9" spans="1:6" ht="15">
      <c r="A9" s="200"/>
      <c r="B9" s="197"/>
      <c r="C9" s="171"/>
      <c r="D9" s="201"/>
      <c r="E9" s="202"/>
      <c r="F9" s="203"/>
    </row>
    <row r="10" spans="1:6" ht="15" hidden="1">
      <c r="A10" s="200"/>
      <c r="B10" s="197"/>
      <c r="C10" s="172"/>
      <c r="D10" s="202"/>
      <c r="E10" s="202"/>
      <c r="F10" s="204"/>
    </row>
    <row r="11" spans="1:6" s="31" customFormat="1" ht="15" hidden="1">
      <c r="A11" s="200"/>
      <c r="B11" s="198"/>
      <c r="C11" s="143"/>
      <c r="D11" s="203"/>
      <c r="E11" s="202"/>
      <c r="F11" s="205"/>
    </row>
    <row r="12" spans="1:6" s="31" customFormat="1" ht="15" hidden="1">
      <c r="A12" s="200"/>
      <c r="B12" s="199"/>
      <c r="C12" s="166"/>
      <c r="D12" s="154"/>
      <c r="E12" s="154"/>
      <c r="F12" s="163"/>
    </row>
    <row r="13" spans="1:6" s="31" customFormat="1" ht="15" hidden="1">
      <c r="A13" s="200"/>
      <c r="B13" s="199"/>
      <c r="C13" s="166"/>
      <c r="D13" s="154"/>
      <c r="E13" s="154"/>
      <c r="F13" s="163"/>
    </row>
    <row r="14" spans="1:6" s="31" customFormat="1" ht="15" hidden="1">
      <c r="A14" s="200"/>
      <c r="B14" s="199"/>
      <c r="C14" s="166"/>
      <c r="D14" s="154"/>
      <c r="E14" s="154"/>
      <c r="F14" s="163"/>
    </row>
    <row r="15" spans="1:6" s="31" customFormat="1" ht="15" hidden="1">
      <c r="A15" s="200"/>
      <c r="B15" s="199"/>
      <c r="C15" s="166"/>
      <c r="D15" s="154"/>
      <c r="E15" s="154"/>
      <c r="F15" s="163"/>
    </row>
    <row r="16" spans="1:6" s="31" customFormat="1" ht="15" hidden="1">
      <c r="A16" s="200"/>
      <c r="B16" s="199"/>
      <c r="C16" s="166"/>
      <c r="D16" s="154"/>
      <c r="E16" s="154"/>
      <c r="F16" s="163"/>
    </row>
    <row r="17" spans="1:6" s="31" customFormat="1" ht="15" hidden="1">
      <c r="A17" s="200"/>
      <c r="B17" s="199"/>
      <c r="C17" s="166"/>
      <c r="D17" s="154"/>
      <c r="E17" s="154"/>
      <c r="F17" s="163"/>
    </row>
    <row r="18" spans="1:6" s="31" customFormat="1" ht="15" hidden="1">
      <c r="A18" s="200"/>
      <c r="B18" s="199"/>
      <c r="C18" s="166"/>
      <c r="D18" s="154"/>
      <c r="E18" s="154"/>
      <c r="F18" s="163"/>
    </row>
    <row r="19" spans="1:6" s="31" customFormat="1" ht="15" hidden="1">
      <c r="A19" s="200"/>
      <c r="B19" s="199"/>
      <c r="C19" s="166"/>
      <c r="D19" s="154"/>
      <c r="E19" s="154"/>
      <c r="F19" s="163"/>
    </row>
    <row r="20" spans="1:6" s="31" customFormat="1" ht="15" hidden="1">
      <c r="A20" s="200"/>
      <c r="B20" s="199"/>
      <c r="C20" s="166"/>
      <c r="D20" s="154"/>
      <c r="E20" s="154"/>
      <c r="F20" s="163"/>
    </row>
    <row r="21" spans="1:6" s="31" customFormat="1" ht="15" hidden="1">
      <c r="A21" s="200"/>
      <c r="B21" s="199"/>
      <c r="C21" s="166"/>
      <c r="D21" s="154"/>
      <c r="E21" s="154"/>
      <c r="F21" s="163"/>
    </row>
    <row r="22" spans="1:6" s="31" customFormat="1" ht="15" hidden="1">
      <c r="A22" s="200"/>
      <c r="B22" s="199"/>
      <c r="C22" s="166"/>
      <c r="D22" s="155"/>
      <c r="E22" s="154"/>
      <c r="F22" s="164"/>
    </row>
    <row r="23" spans="1:6" s="31" customFormat="1" ht="15" hidden="1">
      <c r="A23" s="200"/>
      <c r="B23" s="199"/>
      <c r="C23" s="166"/>
      <c r="D23" s="154"/>
      <c r="E23" s="154"/>
      <c r="F23" s="163"/>
    </row>
    <row r="24" spans="1:6" s="31" customFormat="1" ht="15" hidden="1">
      <c r="A24" s="200"/>
      <c r="B24" s="199"/>
      <c r="C24" s="166"/>
      <c r="D24" s="154"/>
      <c r="E24" s="154"/>
      <c r="F24" s="162"/>
    </row>
    <row r="25" spans="1:6" s="31" customFormat="1" ht="15" hidden="1">
      <c r="A25" s="200"/>
      <c r="B25" s="199"/>
      <c r="C25" s="166"/>
      <c r="D25" s="156"/>
      <c r="E25" s="154"/>
      <c r="F25" s="165"/>
    </row>
    <row r="26" spans="1:6" s="31" customFormat="1" ht="15" hidden="1">
      <c r="A26" s="200"/>
      <c r="B26" s="199"/>
      <c r="C26" s="166"/>
      <c r="D26" s="154"/>
      <c r="E26" s="154"/>
      <c r="F26" s="163"/>
    </row>
    <row r="27" spans="1:6" s="31" customFormat="1" ht="15" hidden="1">
      <c r="A27" s="200"/>
      <c r="B27" s="199"/>
      <c r="C27" s="166"/>
      <c r="D27" s="154"/>
      <c r="E27" s="154"/>
      <c r="F27" s="163"/>
    </row>
    <row r="28" spans="1:6" s="31" customFormat="1" ht="15" hidden="1">
      <c r="A28" s="200"/>
      <c r="B28" s="199"/>
      <c r="C28" s="166"/>
      <c r="D28" s="154"/>
      <c r="E28" s="154"/>
      <c r="F28" s="163"/>
    </row>
    <row r="29" spans="1:6" s="31" customFormat="1" ht="15" hidden="1">
      <c r="A29" s="200"/>
      <c r="B29" s="199"/>
      <c r="C29" s="166"/>
      <c r="D29" s="154"/>
      <c r="E29" s="154"/>
      <c r="F29" s="163"/>
    </row>
    <row r="30" spans="1:6" s="31" customFormat="1" ht="15" hidden="1">
      <c r="A30" s="200"/>
      <c r="B30" s="199"/>
      <c r="C30" s="166"/>
      <c r="D30" s="154"/>
      <c r="E30" s="154"/>
      <c r="F30" s="162"/>
    </row>
    <row r="31" spans="1:6" s="31" customFormat="1" ht="15" hidden="1">
      <c r="A31" s="200"/>
      <c r="B31" s="199"/>
      <c r="C31" s="166"/>
      <c r="D31" s="154"/>
      <c r="E31" s="154"/>
      <c r="F31" s="163"/>
    </row>
    <row r="32" spans="1:6" s="31" customFormat="1" ht="15" hidden="1">
      <c r="A32" s="200"/>
      <c r="B32" s="199"/>
      <c r="C32" s="166"/>
      <c r="D32" s="154"/>
      <c r="E32" s="154"/>
      <c r="F32" s="163"/>
    </row>
    <row r="33" spans="1:6" s="31" customFormat="1" ht="15" hidden="1">
      <c r="A33" s="200"/>
      <c r="B33" s="199"/>
      <c r="C33" s="166"/>
      <c r="D33" s="154"/>
      <c r="E33" s="154"/>
      <c r="F33" s="163"/>
    </row>
    <row r="34" spans="1:6" s="31" customFormat="1" ht="15" hidden="1">
      <c r="A34" s="200"/>
      <c r="B34" s="199"/>
      <c r="C34" s="166"/>
      <c r="D34" s="154"/>
      <c r="E34" s="154"/>
      <c r="F34" s="163"/>
    </row>
    <row r="35" spans="1:6" s="31" customFormat="1" ht="15" hidden="1">
      <c r="A35" s="200"/>
      <c r="B35" s="199"/>
      <c r="C35" s="166"/>
      <c r="D35" s="154"/>
      <c r="E35" s="154"/>
      <c r="F35" s="163"/>
    </row>
    <row r="36" spans="1:6" s="31" customFormat="1" ht="15" hidden="1">
      <c r="A36" s="200"/>
      <c r="B36" s="199"/>
      <c r="C36" s="166"/>
      <c r="D36" s="154"/>
      <c r="E36" s="154"/>
      <c r="F36" s="163"/>
    </row>
    <row r="37" spans="1:6" s="31" customFormat="1" ht="15" hidden="1">
      <c r="A37" s="200"/>
      <c r="B37" s="199"/>
      <c r="C37" s="166"/>
      <c r="D37" s="157"/>
      <c r="E37" s="154"/>
      <c r="F37" s="163"/>
    </row>
    <row r="38" spans="1:6" s="31" customFormat="1" ht="15" hidden="1">
      <c r="A38" s="200"/>
      <c r="B38" s="199"/>
      <c r="C38" s="166"/>
      <c r="D38" s="154"/>
      <c r="E38" s="154"/>
      <c r="F38" s="163"/>
    </row>
    <row r="39" spans="1:6" s="31" customFormat="1" ht="15" hidden="1">
      <c r="A39" s="200"/>
      <c r="B39" s="199"/>
      <c r="C39" s="166"/>
      <c r="D39" s="154"/>
      <c r="E39" s="154"/>
      <c r="F39" s="163"/>
    </row>
    <row r="40" spans="1:6" s="31" customFormat="1" ht="15" hidden="1">
      <c r="A40" s="200"/>
      <c r="B40" s="199"/>
      <c r="C40" s="166"/>
      <c r="D40" s="154"/>
      <c r="E40" s="154"/>
      <c r="F40" s="163"/>
    </row>
    <row r="41" spans="1:6" s="31" customFormat="1" ht="15" hidden="1">
      <c r="A41" s="200"/>
      <c r="B41" s="199"/>
      <c r="C41" s="166"/>
      <c r="D41" s="154"/>
      <c r="E41" s="154"/>
      <c r="F41" s="163"/>
    </row>
    <row r="42" spans="1:6" s="31" customFormat="1" ht="15" hidden="1">
      <c r="A42" s="200"/>
      <c r="B42" s="199"/>
      <c r="C42" s="166"/>
      <c r="D42" s="154"/>
      <c r="E42" s="154"/>
      <c r="F42" s="163"/>
    </row>
    <row r="43" spans="1:6" s="31" customFormat="1" ht="15" hidden="1">
      <c r="A43" s="200"/>
      <c r="B43" s="199"/>
      <c r="C43" s="166"/>
      <c r="D43" s="154"/>
      <c r="E43" s="154"/>
      <c r="F43" s="163"/>
    </row>
    <row r="44" spans="1:6" s="31" customFormat="1" ht="15" hidden="1">
      <c r="A44" s="200"/>
      <c r="B44" s="199"/>
      <c r="C44" s="166"/>
      <c r="D44" s="154"/>
      <c r="E44" s="154"/>
      <c r="F44" s="162"/>
    </row>
    <row r="45" spans="1:6" s="31" customFormat="1" ht="15" hidden="1">
      <c r="A45" s="200"/>
      <c r="B45" s="199"/>
      <c r="C45" s="166"/>
      <c r="D45" s="158"/>
      <c r="E45" s="154"/>
      <c r="F45" s="163"/>
    </row>
    <row r="46" spans="1:6" s="31" customFormat="1" ht="15" hidden="1">
      <c r="A46" s="200"/>
      <c r="B46" s="199"/>
      <c r="C46" s="166"/>
      <c r="D46" s="159"/>
      <c r="E46" s="154"/>
      <c r="F46" s="164"/>
    </row>
    <row r="47" spans="1:6" s="31" customFormat="1" ht="15" hidden="1">
      <c r="A47" s="200"/>
      <c r="B47" s="199"/>
      <c r="C47" s="166"/>
      <c r="D47" s="158"/>
      <c r="E47" s="154"/>
      <c r="F47" s="163"/>
    </row>
    <row r="48" spans="1:6" s="31" customFormat="1" ht="15" hidden="1">
      <c r="A48" s="200"/>
      <c r="B48" s="199"/>
      <c r="C48" s="166"/>
      <c r="D48" s="154"/>
      <c r="E48" s="154"/>
      <c r="F48" s="163"/>
    </row>
    <row r="49" spans="1:6" s="31" customFormat="1" ht="15" hidden="1">
      <c r="A49" s="200"/>
      <c r="B49" s="199"/>
      <c r="C49" s="166"/>
      <c r="D49" s="154"/>
      <c r="E49" s="154"/>
      <c r="F49" s="163"/>
    </row>
    <row r="50" spans="1:6" s="31" customFormat="1" ht="15" hidden="1">
      <c r="A50" s="200"/>
      <c r="B50" s="199"/>
      <c r="C50" s="166"/>
      <c r="D50" s="154"/>
      <c r="E50" s="154"/>
      <c r="F50" s="163"/>
    </row>
    <row r="51" spans="1:6" s="31" customFormat="1" ht="15" hidden="1">
      <c r="A51" s="200"/>
      <c r="B51" s="199"/>
      <c r="C51" s="166"/>
      <c r="D51" s="154"/>
      <c r="E51" s="154"/>
      <c r="F51" s="163"/>
    </row>
    <row r="52" spans="1:6" s="31" customFormat="1" ht="15" hidden="1">
      <c r="A52" s="200"/>
      <c r="B52" s="199"/>
      <c r="C52" s="166"/>
      <c r="D52" s="154"/>
      <c r="E52" s="154"/>
      <c r="F52" s="163"/>
    </row>
    <row r="53" spans="1:6" s="31" customFormat="1" ht="15" hidden="1">
      <c r="A53" s="200"/>
      <c r="B53" s="199"/>
      <c r="C53" s="166"/>
      <c r="D53" s="154"/>
      <c r="E53" s="154"/>
      <c r="F53" s="163"/>
    </row>
    <row r="54" spans="1:6" s="31" customFormat="1" ht="15" hidden="1">
      <c r="A54" s="200"/>
      <c r="B54" s="199"/>
      <c r="C54" s="160"/>
      <c r="D54" s="154"/>
      <c r="E54" s="154"/>
      <c r="F54" s="161"/>
    </row>
    <row r="55" spans="1:6" s="31" customFormat="1" ht="15" hidden="1">
      <c r="A55" s="200"/>
      <c r="B55" s="199"/>
      <c r="C55" s="160"/>
      <c r="D55" s="154"/>
      <c r="E55" s="154"/>
      <c r="F55" s="162"/>
    </row>
    <row r="56" spans="1:6" s="31" customFormat="1" ht="15" hidden="1">
      <c r="A56" s="200"/>
      <c r="B56" s="199"/>
      <c r="C56" s="160"/>
      <c r="D56" s="154"/>
      <c r="E56" s="154"/>
      <c r="F56" s="161"/>
    </row>
    <row r="57" spans="1:6" s="31" customFormat="1" ht="15" hidden="1">
      <c r="A57" s="200"/>
      <c r="B57" s="199"/>
      <c r="C57" s="160"/>
      <c r="D57" s="154"/>
      <c r="E57" s="154"/>
      <c r="F57" s="161"/>
    </row>
    <row r="58" spans="1:6" s="31" customFormat="1" ht="15">
      <c r="A58" s="200"/>
      <c r="B58" s="199"/>
      <c r="C58" s="160"/>
      <c r="D58" s="154"/>
      <c r="E58" s="154"/>
      <c r="F58" s="161"/>
    </row>
    <row r="59" spans="1:6" s="31" customFormat="1" ht="15">
      <c r="A59" s="97"/>
      <c r="B59" s="144"/>
      <c r="C59" s="143"/>
      <c r="D59" s="154"/>
      <c r="E59" s="142"/>
      <c r="F59" s="151"/>
    </row>
    <row r="60" spans="1:6" s="31" customFormat="1" ht="15">
      <c r="A60" s="97"/>
      <c r="B60" s="144"/>
      <c r="C60" s="148"/>
      <c r="D60" s="147"/>
      <c r="E60" s="146"/>
      <c r="F60" s="145"/>
    </row>
    <row r="61" spans="1:6" s="31" customFormat="1" ht="15.75">
      <c r="A61" s="97"/>
      <c r="B61" s="225" t="s">
        <v>64</v>
      </c>
      <c r="C61" s="225"/>
      <c r="D61" s="98"/>
      <c r="E61" s="98"/>
      <c r="F61" s="99">
        <v>3716026.05</v>
      </c>
    </row>
    <row r="62" spans="1:6" s="31" customFormat="1" ht="15.75">
      <c r="A62" s="97"/>
      <c r="B62" s="226" t="s">
        <v>115</v>
      </c>
      <c r="C62" s="226"/>
      <c r="D62" s="98"/>
      <c r="E62" s="98"/>
      <c r="F62" s="100">
        <f>SUM(F9:F60)</f>
        <v>0</v>
      </c>
    </row>
    <row r="63" spans="1:6" s="31" customFormat="1" ht="15.75">
      <c r="A63" s="101"/>
      <c r="B63" s="226" t="s">
        <v>171</v>
      </c>
      <c r="C63" s="226"/>
      <c r="D63" s="101"/>
      <c r="E63" s="100"/>
      <c r="F63" s="100">
        <f>F61+F62</f>
        <v>3716026.05</v>
      </c>
    </row>
    <row r="65" spans="2:5" ht="15">
      <c r="B65" s="13" t="s">
        <v>19</v>
      </c>
      <c r="C65"/>
      <c r="D65"/>
      <c r="E65" s="13" t="s">
        <v>20</v>
      </c>
    </row>
    <row r="66" spans="2:5" ht="15">
      <c r="B66" s="13" t="s">
        <v>21</v>
      </c>
      <c r="C66"/>
      <c r="D66"/>
      <c r="E66" s="13" t="s">
        <v>22</v>
      </c>
    </row>
    <row r="67" spans="2:5" ht="15">
      <c r="B67"/>
      <c r="C67"/>
      <c r="D67"/>
      <c r="E67" s="13" t="s">
        <v>23</v>
      </c>
    </row>
    <row r="68" spans="2:5" ht="15">
      <c r="B68"/>
      <c r="C68"/>
      <c r="D68"/>
      <c r="E68"/>
    </row>
  </sheetData>
  <sheetProtection selectLockedCells="1" selectUnlockedCells="1"/>
  <mergeCells count="4">
    <mergeCell ref="C5:E5"/>
    <mergeCell ref="B61:C61"/>
    <mergeCell ref="B62:C62"/>
    <mergeCell ref="B63:C6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" sqref="A2"/>
    </sheetView>
  </sheetViews>
  <sheetFormatPr defaultColWidth="10.421875" defaultRowHeight="12.75"/>
  <cols>
    <col min="1" max="1" width="5.421875" style="32" customWidth="1"/>
    <col min="2" max="2" width="12.28125" style="32" customWidth="1"/>
    <col min="3" max="3" width="14.7109375" style="32" customWidth="1"/>
    <col min="4" max="4" width="29.8515625" style="32" customWidth="1"/>
    <col min="5" max="5" width="25.140625" style="32" customWidth="1"/>
    <col min="6" max="6" width="11.28125" style="32" bestFit="1" customWidth="1"/>
    <col min="7" max="16384" width="10.421875" style="32" customWidth="1"/>
  </cols>
  <sheetData>
    <row r="1" spans="1:6" ht="12.75">
      <c r="A1" s="1" t="s">
        <v>145</v>
      </c>
      <c r="B1" s="1"/>
      <c r="C1"/>
      <c r="D1"/>
      <c r="E1"/>
      <c r="F1" s="33"/>
    </row>
    <row r="2" spans="1:6" ht="12.75">
      <c r="A2" s="1" t="s">
        <v>0</v>
      </c>
      <c r="B2"/>
      <c r="C2"/>
      <c r="D2"/>
      <c r="E2"/>
      <c r="F2" s="33"/>
    </row>
    <row r="3" spans="1:6" ht="12.75">
      <c r="A3" s="1" t="s">
        <v>65</v>
      </c>
      <c r="C3"/>
      <c r="D3"/>
      <c r="E3"/>
      <c r="F3" s="33"/>
    </row>
    <row r="4" spans="1:6" ht="12.75">
      <c r="A4"/>
      <c r="B4" s="1"/>
      <c r="C4"/>
      <c r="D4"/>
      <c r="E4"/>
      <c r="F4" s="34"/>
    </row>
    <row r="5" spans="1:6" ht="12.75">
      <c r="A5" s="14"/>
      <c r="B5" s="15"/>
      <c r="C5" s="224" t="s">
        <v>210</v>
      </c>
      <c r="D5" s="224"/>
      <c r="E5" s="224"/>
      <c r="F5" s="34"/>
    </row>
    <row r="6" spans="1:6" ht="12.75">
      <c r="A6" s="35"/>
      <c r="B6" s="34"/>
      <c r="C6" s="16"/>
      <c r="D6" s="17"/>
      <c r="E6" s="33"/>
      <c r="F6" s="34"/>
    </row>
    <row r="7" spans="1:6" ht="12.75">
      <c r="A7" s="33"/>
      <c r="B7" s="33"/>
      <c r="C7" s="33"/>
      <c r="D7" s="33"/>
      <c r="E7" s="33"/>
      <c r="F7" s="33"/>
    </row>
    <row r="8" spans="1:6" ht="51">
      <c r="A8" s="74" t="s">
        <v>25</v>
      </c>
      <c r="B8" s="75" t="s">
        <v>26</v>
      </c>
      <c r="C8" s="76" t="s">
        <v>27</v>
      </c>
      <c r="D8" s="74" t="s">
        <v>28</v>
      </c>
      <c r="E8" s="74" t="s">
        <v>212</v>
      </c>
      <c r="F8" s="74" t="s">
        <v>30</v>
      </c>
    </row>
    <row r="9" spans="1:6" ht="12.75">
      <c r="A9" s="119">
        <v>1</v>
      </c>
      <c r="B9" s="120">
        <v>44035</v>
      </c>
      <c r="C9" s="121" t="s">
        <v>215</v>
      </c>
      <c r="D9" s="122" t="s">
        <v>213</v>
      </c>
      <c r="E9" s="122" t="s">
        <v>214</v>
      </c>
      <c r="F9" s="122">
        <v>5343</v>
      </c>
    </row>
    <row r="10" spans="1:6" ht="12.75">
      <c r="A10" s="119">
        <v>2</v>
      </c>
      <c r="B10" s="120">
        <v>44036</v>
      </c>
      <c r="C10" s="121">
        <v>837</v>
      </c>
      <c r="D10" s="122" t="s">
        <v>216</v>
      </c>
      <c r="E10" s="122" t="s">
        <v>217</v>
      </c>
      <c r="F10" s="122">
        <v>541</v>
      </c>
    </row>
    <row r="11" spans="1:6" ht="12.75">
      <c r="A11" s="119"/>
      <c r="B11" s="120"/>
      <c r="C11" s="121"/>
      <c r="D11" s="122"/>
      <c r="E11" s="122"/>
      <c r="F11" s="122"/>
    </row>
    <row r="12" spans="1:6" ht="12.75">
      <c r="A12" s="119"/>
      <c r="B12" s="120"/>
      <c r="C12" s="121"/>
      <c r="D12" s="122"/>
      <c r="E12" s="122"/>
      <c r="F12" s="122"/>
    </row>
    <row r="13" spans="1:6" ht="14.25">
      <c r="A13" s="123"/>
      <c r="B13" s="124"/>
      <c r="C13" s="125"/>
      <c r="D13" s="125"/>
      <c r="E13" s="126"/>
      <c r="F13" s="127"/>
    </row>
    <row r="14" spans="1:6" ht="14.25">
      <c r="A14" s="123"/>
      <c r="B14" s="124"/>
      <c r="C14" s="125"/>
      <c r="D14" s="128" t="s">
        <v>64</v>
      </c>
      <c r="E14" s="126"/>
      <c r="F14" s="127">
        <v>0</v>
      </c>
    </row>
    <row r="15" spans="1:6" ht="15">
      <c r="A15" s="123"/>
      <c r="B15" s="124"/>
      <c r="C15" s="125"/>
      <c r="D15" s="128" t="s">
        <v>115</v>
      </c>
      <c r="E15" s="126"/>
      <c r="F15" s="129">
        <f>SUM(F8:F13)</f>
        <v>5884</v>
      </c>
    </row>
    <row r="16" spans="1:6" ht="15">
      <c r="A16" s="130"/>
      <c r="B16" s="131"/>
      <c r="C16" s="131"/>
      <c r="D16" s="132" t="s">
        <v>211</v>
      </c>
      <c r="E16" s="131"/>
      <c r="F16" s="129">
        <f>F14+F15</f>
        <v>5884</v>
      </c>
    </row>
    <row r="18" spans="2:6" ht="15">
      <c r="B18" s="13" t="s">
        <v>19</v>
      </c>
      <c r="C18"/>
      <c r="D18"/>
      <c r="E18" s="13" t="s">
        <v>20</v>
      </c>
      <c r="F18" s="29"/>
    </row>
    <row r="19" spans="2:6" ht="15">
      <c r="B19" s="13" t="s">
        <v>21</v>
      </c>
      <c r="C19"/>
      <c r="D19"/>
      <c r="E19" s="13" t="s">
        <v>22</v>
      </c>
      <c r="F19" s="29"/>
    </row>
    <row r="20" spans="2:6" ht="15">
      <c r="B20"/>
      <c r="C20"/>
      <c r="D20"/>
      <c r="E20" s="13" t="s">
        <v>23</v>
      </c>
      <c r="F20" s="29"/>
    </row>
  </sheetData>
  <sheetProtection selectLockedCells="1" selectUnlockedCells="1"/>
  <mergeCells count="1">
    <mergeCell ref="C5:E5"/>
  </mergeCells>
  <printOptions/>
  <pageMargins left="0.35433070866141736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15.140625" style="32" customWidth="1"/>
    <col min="2" max="2" width="17.28125" style="32" customWidth="1"/>
    <col min="3" max="3" width="57.7109375" style="32" customWidth="1"/>
    <col min="4" max="4" width="19.140625" style="32" customWidth="1"/>
    <col min="5" max="5" width="20.8515625" style="32" customWidth="1"/>
    <col min="6" max="16384" width="10.421875" style="32" customWidth="1"/>
  </cols>
  <sheetData>
    <row r="1" spans="1:5" ht="15.75">
      <c r="A1" s="36"/>
      <c r="B1" s="36"/>
      <c r="C1" s="36"/>
      <c r="D1" s="36"/>
      <c r="E1" s="29"/>
    </row>
    <row r="2" spans="1:5" ht="15">
      <c r="A2" s="29"/>
      <c r="B2" s="29"/>
      <c r="C2" s="29"/>
      <c r="D2" s="29"/>
      <c r="E2" s="29"/>
    </row>
    <row r="3" spans="1:5" ht="15">
      <c r="A3" s="29"/>
      <c r="B3" s="29"/>
      <c r="C3" s="29"/>
      <c r="D3" s="29"/>
      <c r="E3" s="29"/>
    </row>
    <row r="4" spans="1:5" ht="15">
      <c r="A4" s="29"/>
      <c r="B4" s="29"/>
      <c r="C4" s="29"/>
      <c r="D4" s="29"/>
      <c r="E4" s="29"/>
    </row>
    <row r="5" spans="1:5" ht="15">
      <c r="A5" s="29"/>
      <c r="B5" s="29"/>
      <c r="C5" s="29"/>
      <c r="D5" s="29"/>
      <c r="E5" s="29"/>
    </row>
    <row r="6" spans="1:5" ht="15">
      <c r="A6" s="29"/>
      <c r="B6" s="29"/>
      <c r="C6" s="29"/>
      <c r="D6" s="29"/>
      <c r="E6" s="29"/>
    </row>
    <row r="7" spans="1:5" ht="15.75">
      <c r="A7" s="37"/>
      <c r="B7" s="37"/>
      <c r="C7" s="37"/>
      <c r="D7" s="29"/>
      <c r="E7" s="29"/>
    </row>
    <row r="8" spans="1:5" ht="15.75">
      <c r="A8" s="38"/>
      <c r="B8" s="39"/>
      <c r="C8" s="39"/>
      <c r="D8" s="29"/>
      <c r="E8" s="29"/>
    </row>
    <row r="9" spans="1:5" ht="15.75">
      <c r="A9" s="39"/>
      <c r="B9" s="227"/>
      <c r="C9" s="227"/>
      <c r="D9" s="227"/>
      <c r="E9" s="29"/>
    </row>
    <row r="10" spans="1:5" ht="15.75">
      <c r="A10" s="39"/>
      <c r="B10" s="16"/>
      <c r="C10" s="17"/>
      <c r="D10" s="39"/>
      <c r="E10" s="29"/>
    </row>
    <row r="11" spans="1:5" ht="15">
      <c r="A11" s="29"/>
      <c r="B11" s="29"/>
      <c r="C11" s="29"/>
      <c r="D11" s="29"/>
      <c r="E11" s="29"/>
    </row>
    <row r="12" spans="1:5" ht="15.75">
      <c r="A12" s="40"/>
      <c r="B12" s="41"/>
      <c r="C12" s="41"/>
      <c r="D12" s="42"/>
      <c r="E12" s="43"/>
    </row>
    <row r="13" spans="1:5" ht="15">
      <c r="A13" s="44"/>
      <c r="B13" s="45"/>
      <c r="C13" s="46"/>
      <c r="D13" s="47"/>
      <c r="E13" s="48"/>
    </row>
    <row r="14" spans="1:5" ht="15">
      <c r="A14" s="49"/>
      <c r="B14" s="50"/>
      <c r="C14" s="51"/>
      <c r="D14" s="47"/>
      <c r="E14" s="52"/>
    </row>
    <row r="15" spans="1:5" ht="15">
      <c r="A15" s="53"/>
      <c r="B15" s="54"/>
      <c r="C15" s="54"/>
      <c r="D15" s="54"/>
      <c r="E15" s="55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56" sqref="B56"/>
    </sheetView>
  </sheetViews>
  <sheetFormatPr defaultColWidth="10.421875" defaultRowHeight="12.75"/>
  <cols>
    <col min="1" max="1" width="12.421875" style="32" customWidth="1"/>
    <col min="2" max="2" width="17.28125" style="32" customWidth="1"/>
    <col min="3" max="3" width="52.00390625" style="32" customWidth="1"/>
    <col min="4" max="4" width="27.8515625" style="32" customWidth="1"/>
    <col min="5" max="5" width="16.421875" style="32" customWidth="1"/>
    <col min="6" max="16384" width="10.421875" style="32" customWidth="1"/>
  </cols>
  <sheetData>
    <row r="1" spans="1:5" ht="15.75">
      <c r="A1" s="36"/>
      <c r="B1" s="36"/>
      <c r="C1" s="36"/>
      <c r="D1" s="36"/>
      <c r="E1" s="29"/>
    </row>
    <row r="2" spans="1:5" ht="15">
      <c r="A2" s="29"/>
      <c r="B2" s="29"/>
      <c r="C2" s="29"/>
      <c r="D2" s="29"/>
      <c r="E2" s="29"/>
    </row>
    <row r="3" spans="1:5" ht="15">
      <c r="A3" s="29"/>
      <c r="B3" s="29"/>
      <c r="C3" s="29"/>
      <c r="D3" s="29"/>
      <c r="E3" s="29"/>
    </row>
    <row r="4" spans="1:5" ht="15">
      <c r="A4" s="29"/>
      <c r="B4" s="29"/>
      <c r="C4" s="29"/>
      <c r="D4" s="29"/>
      <c r="E4" s="29"/>
    </row>
    <row r="5" spans="1:5" ht="15">
      <c r="A5" s="29"/>
      <c r="B5" s="29"/>
      <c r="C5" s="29"/>
      <c r="D5" s="29"/>
      <c r="E5" s="29"/>
    </row>
    <row r="6" spans="1:5" ht="15">
      <c r="A6" s="29"/>
      <c r="B6" s="29"/>
      <c r="C6" s="29"/>
      <c r="D6" s="29"/>
      <c r="E6" s="29"/>
    </row>
    <row r="7" spans="1:5" ht="15.75">
      <c r="A7" s="37"/>
      <c r="B7" s="37"/>
      <c r="C7" s="37"/>
      <c r="D7" s="29"/>
      <c r="E7" s="29"/>
    </row>
    <row r="8" spans="1:5" ht="15.75">
      <c r="A8" s="38"/>
      <c r="B8" s="39"/>
      <c r="C8" s="39"/>
      <c r="D8" s="29"/>
      <c r="E8" s="29"/>
    </row>
    <row r="9" spans="1:5" ht="15.75">
      <c r="A9" s="39"/>
      <c r="B9" s="227"/>
      <c r="C9" s="227"/>
      <c r="D9" s="227"/>
      <c r="E9" s="29"/>
    </row>
    <row r="10" spans="1:5" ht="15.75">
      <c r="A10" s="39"/>
      <c r="B10" s="16"/>
      <c r="C10" s="17"/>
      <c r="D10" s="39"/>
      <c r="E10" s="29"/>
    </row>
    <row r="11" spans="1:5" ht="15">
      <c r="A11" s="29"/>
      <c r="B11" s="29"/>
      <c r="C11" s="29"/>
      <c r="D11" s="29"/>
      <c r="E11" s="29"/>
    </row>
    <row r="12" spans="1:5" ht="15.75">
      <c r="A12" s="40"/>
      <c r="B12" s="41"/>
      <c r="C12" s="41"/>
      <c r="D12" s="41"/>
      <c r="E12" s="43"/>
    </row>
    <row r="13" spans="1:5" ht="15">
      <c r="A13" s="44"/>
      <c r="B13" s="45"/>
      <c r="C13" s="46"/>
      <c r="D13" s="47"/>
      <c r="E13" s="48"/>
    </row>
    <row r="14" spans="1:5" ht="15">
      <c r="A14" s="49"/>
      <c r="B14" s="50"/>
      <c r="C14" s="46"/>
      <c r="D14" s="47"/>
      <c r="E14" s="52"/>
    </row>
    <row r="15" spans="1:5" ht="15">
      <c r="A15" s="56"/>
      <c r="B15" s="54"/>
      <c r="C15" s="54"/>
      <c r="D15" s="54"/>
      <c r="E15" s="55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HPZ210-4</cp:lastModifiedBy>
  <cp:lastPrinted>2020-07-22T12:51:26Z</cp:lastPrinted>
  <dcterms:created xsi:type="dcterms:W3CDTF">2018-03-22T09:24:30Z</dcterms:created>
  <dcterms:modified xsi:type="dcterms:W3CDTF">2020-08-27T08:49:17Z</dcterms:modified>
  <cp:category/>
  <cp:version/>
  <cp:contentType/>
  <cp:contentStatus/>
</cp:coreProperties>
</file>